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02 Srch, ul. Na Kopečku - kanalizace\rozpočet\"/>
    </mc:Choice>
  </mc:AlternateContent>
  <bookViews>
    <workbookView xWindow="0" yWindow="0" windowWidth="0" windowHeight="0"/>
  </bookViews>
  <sheets>
    <sheet name="Rekapitulace stavby" sheetId="1" r:id="rId1"/>
    <sheet name="1 - Jednotná kanalizace, 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Jednotná kanalizace, ...'!$C$125:$K$344</definedName>
    <definedName name="_xlnm.Print_Area" localSheetId="1">'1 - Jednotná kanalizace, ...'!$C$4:$J$76,'1 - Jednotná kanalizace, ...'!$C$82:$J$107,'1 - Jednotná kanalizace, ...'!$C$113:$K$344</definedName>
    <definedName name="_xlnm.Print_Titles" localSheetId="1">'1 - Jednotná kanalizace, ...'!$125:$125</definedName>
    <definedName name="_xlnm._FilterDatabase" localSheetId="2" hidden="1">'VON - Vedlejší a ostatní ...'!$C$123:$K$153</definedName>
    <definedName name="_xlnm.Print_Area" localSheetId="2">'VON - Vedlejší a ostatní ...'!$C$4:$J$76,'VON - Vedlejší a ostatní ...'!$C$82:$J$105,'VON - Vedlejší a ostatní ...'!$C$111:$K$153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344"/>
  <c r="BH344"/>
  <c r="BG344"/>
  <c r="BF344"/>
  <c r="T344"/>
  <c r="T343"/>
  <c r="R344"/>
  <c r="R343"/>
  <c r="P344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BK344"/>
  <c r="J341"/>
  <c r="BK336"/>
  <c r="J328"/>
  <c r="J324"/>
  <c r="J320"/>
  <c r="BK317"/>
  <c r="J315"/>
  <c r="BK312"/>
  <c r="J310"/>
  <c r="J307"/>
  <c r="J304"/>
  <c r="J300"/>
  <c r="J298"/>
  <c r="J296"/>
  <c r="BK293"/>
  <c r="BK289"/>
  <c r="J285"/>
  <c r="BK279"/>
  <c r="BK271"/>
  <c r="BK264"/>
  <c r="BK257"/>
  <c r="BK232"/>
  <c r="BK221"/>
  <c r="BK217"/>
  <c r="BK207"/>
  <c r="BK195"/>
  <c r="J186"/>
  <c r="J34"/>
  <c r="BK267"/>
  <c r="J260"/>
  <c r="J247"/>
  <c r="J223"/>
  <c r="BK218"/>
  <c r="BK209"/>
  <c r="J203"/>
  <c r="BK188"/>
  <c r="BK175"/>
  <c r="BK160"/>
  <c r="BK150"/>
  <c r="BK135"/>
  <c r="F36"/>
  <c r="F37"/>
  <c r="BK268"/>
  <c r="J262"/>
  <c r="J237"/>
  <c r="BK222"/>
  <c r="BK219"/>
  <c r="J216"/>
  <c r="J206"/>
  <c r="J185"/>
  <c r="BK183"/>
  <c r="BK182"/>
  <c r="BK181"/>
  <c r="BK180"/>
  <c r="J175"/>
  <c r="J172"/>
  <c r="BK153"/>
  <c r="BK144"/>
  <c r="J135"/>
  <c r="F34"/>
  <c i="3" r="BK142"/>
  <c r="BK147"/>
  <c r="BK140"/>
  <c r="J132"/>
  <c r="BK129"/>
  <c i="2" r="J342"/>
  <c r="J340"/>
  <c r="BK338"/>
  <c r="J330"/>
  <c r="BK321"/>
  <c r="J319"/>
  <c r="J316"/>
  <c r="J313"/>
  <c r="BK310"/>
  <c r="J308"/>
  <c r="BK304"/>
  <c r="J302"/>
  <c r="BK299"/>
  <c r="J297"/>
  <c r="J294"/>
  <c r="BK287"/>
  <c r="BK283"/>
  <c r="J279"/>
  <c r="BK275"/>
  <c r="J268"/>
  <c r="BK262"/>
  <c r="BK237"/>
  <c r="J222"/>
  <c r="J218"/>
  <c r="J209"/>
  <c r="BK198"/>
  <c r="BK186"/>
  <c r="BK173"/>
  <c r="J160"/>
  <c r="J151"/>
  <c r="J140"/>
  <c i="3" r="J149"/>
  <c r="J128"/>
  <c r="J144"/>
  <c r="BK136"/>
  <c r="BK128"/>
  <c r="BK141"/>
  <c r="BK151"/>
  <c i="2" r="BK342"/>
  <c r="BK339"/>
  <c r="J336"/>
  <c r="BK326"/>
  <c r="J321"/>
  <c r="J318"/>
  <c r="BK315"/>
  <c r="BK313"/>
  <c r="J311"/>
  <c r="BK308"/>
  <c r="J306"/>
  <c r="J303"/>
  <c r="J301"/>
  <c r="BK298"/>
  <c r="J295"/>
  <c r="BK291"/>
  <c r="J287"/>
  <c r="J284"/>
  <c r="BK276"/>
  <c r="J272"/>
  <c r="J264"/>
  <c r="J252"/>
  <c r="BK226"/>
  <c r="J221"/>
  <c r="J217"/>
  <c r="J207"/>
  <c r="J195"/>
  <c r="BK172"/>
  <c r="BK151"/>
  <c r="BK140"/>
  <c r="F35"/>
  <c r="BK341"/>
  <c r="J339"/>
  <c r="BK330"/>
  <c r="J326"/>
  <c r="BK320"/>
  <c r="BK318"/>
  <c r="BK316"/>
  <c r="J314"/>
  <c r="BK311"/>
  <c r="J309"/>
  <c r="BK306"/>
  <c r="BK302"/>
  <c r="BK300"/>
  <c r="BK297"/>
  <c r="BK295"/>
  <c r="J293"/>
  <c r="J289"/>
  <c r="BK284"/>
  <c r="J280"/>
  <c r="J275"/>
  <c r="J267"/>
  <c r="BK260"/>
  <c r="BK247"/>
  <c r="J232"/>
  <c r="J219"/>
  <c r="BK211"/>
  <c r="BK203"/>
  <c r="J190"/>
  <c r="BK166"/>
  <c r="J155"/>
  <c r="J150"/>
  <c i="1" r="AS94"/>
  <c i="3" r="J127"/>
  <c r="J134"/>
  <c r="J151"/>
  <c r="BK127"/>
  <c r="J136"/>
  <c r="J140"/>
  <c i="2" r="J344"/>
  <c r="BK340"/>
  <c r="J338"/>
  <c r="BK328"/>
  <c r="BK324"/>
  <c r="BK319"/>
  <c r="J317"/>
  <c r="BK314"/>
  <c r="J312"/>
  <c r="BK309"/>
  <c r="BK307"/>
  <c r="BK303"/>
  <c r="BK301"/>
  <c r="J299"/>
  <c r="BK296"/>
  <c r="BK294"/>
  <c r="J291"/>
  <c r="BK285"/>
  <c r="BK280"/>
  <c r="J276"/>
  <c r="J271"/>
  <c r="BK263"/>
  <c r="J257"/>
  <c r="BK223"/>
  <c r="BK220"/>
  <c r="J211"/>
  <c r="J198"/>
  <c r="J188"/>
  <c r="BK185"/>
  <c r="J183"/>
  <c r="J182"/>
  <c r="J181"/>
  <c r="J180"/>
  <c r="J173"/>
  <c r="J166"/>
  <c r="J153"/>
  <c r="J144"/>
  <c r="BK129"/>
  <c i="3" r="BK139"/>
  <c r="J147"/>
  <c r="BK149"/>
  <c r="J141"/>
  <c r="J153"/>
  <c r="BK132"/>
  <c r="BK144"/>
  <c r="J139"/>
  <c i="2" r="J283"/>
  <c r="BK272"/>
  <c r="J263"/>
  <c r="BK252"/>
  <c r="J226"/>
  <c r="J220"/>
  <c r="BK216"/>
  <c r="BK206"/>
  <c r="BK190"/>
  <c r="BK155"/>
  <c r="J129"/>
  <c i="3" r="BK134"/>
  <c r="BK153"/>
  <c r="J142"/>
  <c r="J129"/>
  <c i="2" l="1" r="BK208"/>
  <c r="J208"/>
  <c r="J101"/>
  <c r="BK225"/>
  <c r="J225"/>
  <c r="J102"/>
  <c r="T225"/>
  <c r="T329"/>
  <c r="BK128"/>
  <c r="J128"/>
  <c r="J98"/>
  <c r="R197"/>
  <c r="T205"/>
  <c r="R208"/>
  <c r="P225"/>
  <c r="BK323"/>
  <c r="J323"/>
  <c r="J104"/>
  <c r="T323"/>
  <c r="P128"/>
  <c r="P208"/>
  <c r="T208"/>
  <c r="R225"/>
  <c r="BK329"/>
  <c r="J329"/>
  <c r="J105"/>
  <c i="3" r="BK126"/>
  <c r="J126"/>
  <c r="J98"/>
  <c i="2" r="BK197"/>
  <c r="J197"/>
  <c r="J99"/>
  <c r="R205"/>
  <c r="P259"/>
  <c r="R329"/>
  <c i="3" r="P126"/>
  <c r="P125"/>
  <c r="R131"/>
  <c r="R130"/>
  <c i="2" r="P197"/>
  <c r="P205"/>
  <c r="BK259"/>
  <c r="J259"/>
  <c r="J103"/>
  <c r="P323"/>
  <c i="3" r="T126"/>
  <c r="T125"/>
  <c r="P131"/>
  <c r="P130"/>
  <c r="P138"/>
  <c r="P137"/>
  <c i="2" r="T128"/>
  <c r="BK205"/>
  <c r="J205"/>
  <c r="J100"/>
  <c r="T259"/>
  <c r="P329"/>
  <c i="3" r="R126"/>
  <c r="R125"/>
  <c r="BK131"/>
  <c r="J131"/>
  <c r="J100"/>
  <c r="BK138"/>
  <c r="J138"/>
  <c r="J102"/>
  <c r="R138"/>
  <c r="R137"/>
  <c i="2" r="R128"/>
  <c r="T197"/>
  <c r="R259"/>
  <c r="R323"/>
  <c i="3" r="T131"/>
  <c r="T130"/>
  <c r="T138"/>
  <c r="T137"/>
  <c r="BK146"/>
  <c r="J146"/>
  <c r="J104"/>
  <c r="P146"/>
  <c r="P145"/>
  <c r="R146"/>
  <c r="R145"/>
  <c r="T146"/>
  <c r="T145"/>
  <c i="2" r="BK343"/>
  <c r="J343"/>
  <c r="J106"/>
  <c i="3" r="J89"/>
  <c r="E114"/>
  <c r="BE134"/>
  <c r="BE136"/>
  <c r="F121"/>
  <c r="BE139"/>
  <c r="BE149"/>
  <c r="BE132"/>
  <c r="BE144"/>
  <c r="BE127"/>
  <c r="BE128"/>
  <c r="BE147"/>
  <c r="BE140"/>
  <c r="BE141"/>
  <c r="BE142"/>
  <c r="BE151"/>
  <c r="BE129"/>
  <c r="BE153"/>
  <c i="1" r="BC95"/>
  <c r="BB95"/>
  <c r="BA95"/>
  <c r="AW95"/>
  <c i="2" r="E85"/>
  <c r="J89"/>
  <c r="F92"/>
  <c r="BE129"/>
  <c r="BE135"/>
  <c r="BE140"/>
  <c r="BE144"/>
  <c r="BE150"/>
  <c r="BE151"/>
  <c r="BE153"/>
  <c r="BE155"/>
  <c r="BE160"/>
  <c r="BE166"/>
  <c r="BE172"/>
  <c r="BE173"/>
  <c r="BE175"/>
  <c r="BE180"/>
  <c r="BE181"/>
  <c r="BE182"/>
  <c r="BE183"/>
  <c r="BE185"/>
  <c r="BE186"/>
  <c r="BE188"/>
  <c r="BE190"/>
  <c r="BE195"/>
  <c r="BE198"/>
  <c r="BE203"/>
  <c r="BE206"/>
  <c r="BE207"/>
  <c r="BE209"/>
  <c r="BE211"/>
  <c r="BE216"/>
  <c r="BE217"/>
  <c r="BE218"/>
  <c r="BE219"/>
  <c r="BE220"/>
  <c r="BE221"/>
  <c r="BE222"/>
  <c r="BE223"/>
  <c r="BE226"/>
  <c r="BE232"/>
  <c r="BE237"/>
  <c r="BE247"/>
  <c r="BE252"/>
  <c r="BE257"/>
  <c r="BE260"/>
  <c r="BE262"/>
  <c r="BE263"/>
  <c r="BE264"/>
  <c r="BE267"/>
  <c r="BE268"/>
  <c r="BE271"/>
  <c r="BE272"/>
  <c r="BE275"/>
  <c r="BE276"/>
  <c r="BE279"/>
  <c r="BE280"/>
  <c r="BE283"/>
  <c r="BE284"/>
  <c r="BE285"/>
  <c r="BE287"/>
  <c r="BE289"/>
  <c r="BE291"/>
  <c r="BE293"/>
  <c r="BE294"/>
  <c r="BE295"/>
  <c r="BE296"/>
  <c r="BE297"/>
  <c r="BE298"/>
  <c r="BE299"/>
  <c r="BE300"/>
  <c r="BE301"/>
  <c r="BE302"/>
  <c r="BE303"/>
  <c r="BE304"/>
  <c r="BE306"/>
  <c r="BE307"/>
  <c r="BE308"/>
  <c r="BE309"/>
  <c r="BE310"/>
  <c r="BE311"/>
  <c r="BE312"/>
  <c r="BE313"/>
  <c r="BE314"/>
  <c r="BE315"/>
  <c r="BE316"/>
  <c r="BE317"/>
  <c r="BE318"/>
  <c r="BE319"/>
  <c r="BE320"/>
  <c r="BE321"/>
  <c r="BE324"/>
  <c r="BE326"/>
  <c r="BE328"/>
  <c r="BE330"/>
  <c r="BE336"/>
  <c r="BE338"/>
  <c r="BE339"/>
  <c r="BE340"/>
  <c r="BE341"/>
  <c r="BE342"/>
  <c r="BE344"/>
  <c i="1" r="BD95"/>
  <c i="3" r="F37"/>
  <c i="1" r="BD96"/>
  <c r="BD94"/>
  <c r="W33"/>
  <c i="3" r="J34"/>
  <c i="1" r="AW96"/>
  <c i="3" r="F34"/>
  <c i="1" r="BA96"/>
  <c r="BA94"/>
  <c r="W30"/>
  <c i="3" r="F35"/>
  <c i="1" r="BB96"/>
  <c r="BB94"/>
  <c r="W31"/>
  <c i="3" r="F36"/>
  <c i="1" r="BC96"/>
  <c r="BC94"/>
  <c r="W32"/>
  <c i="2" l="1" r="P127"/>
  <c r="P126"/>
  <c i="1" r="AU95"/>
  <c i="3" r="T124"/>
  <c r="P124"/>
  <c i="1" r="AU96"/>
  <c i="2" r="R127"/>
  <c r="R126"/>
  <c i="3" r="R124"/>
  <c i="2" r="T127"/>
  <c r="T126"/>
  <c r="BK127"/>
  <c r="J127"/>
  <c r="J97"/>
  <c i="3" r="BK130"/>
  <c r="J130"/>
  <c r="J99"/>
  <c r="BK137"/>
  <c r="J137"/>
  <c r="J101"/>
  <c r="BK145"/>
  <c r="J145"/>
  <c r="J103"/>
  <c r="BK125"/>
  <c r="BK124"/>
  <c r="J124"/>
  <c r="J96"/>
  <c i="2" r="J33"/>
  <c i="1" r="AV95"/>
  <c r="AT95"/>
  <c r="AY94"/>
  <c i="3" r="J33"/>
  <c i="1" r="AV96"/>
  <c r="AT96"/>
  <c i="2" r="F33"/>
  <c i="1" r="AZ95"/>
  <c r="AX94"/>
  <c r="AW94"/>
  <c r="AK30"/>
  <c i="3" r="F33"/>
  <c i="1" r="AZ96"/>
  <c i="3" l="1" r="J125"/>
  <c r="J97"/>
  <c i="2" r="BK126"/>
  <c r="J126"/>
  <c i="1" r="AU94"/>
  <c i="3" r="J30"/>
  <c i="1" r="AG96"/>
  <c i="2" r="J30"/>
  <c i="1" r="AG95"/>
  <c r="AZ94"/>
  <c r="W29"/>
  <c i="3" l="1" r="J39"/>
  <c i="2" r="J39"/>
  <c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<sst xmlns="http://schemas.openxmlformats.org/spreadsheetml/2006/main">
  <si>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</si>
  <si>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</si>
  <si>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</si>
  <si>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</si>
  <si>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</si>
  <si>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{0156cea5-a009-4349-b3b5-d1e14ff61ef0}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</si>
  <si>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</si>
  <si>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</si>
  <si>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</si>
  <si>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</si>
  <si>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</si>
  <si>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</si>
  <si>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</si>
  <si>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</si>
  <si>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</si>
  <si>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</si>
  <si>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</si>
  <si>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Srch, ul. Na Kopečku - kanalizace</t>
  </si>
  <si>
    <t>KSO:</t>
  </si>
  <si>
    <t>CC-CZ:</t>
  </si>
  <si>
    <t>Místo:</t>
  </si>
  <si>
    <t>Srch</t>
  </si>
  <si>
    <t>Datum:</t>
  </si>
  <si>
    <t>23. 5. 2024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</si>
  <si>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</si>
  <si>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</si>
  <si>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</si>
  <si>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</si>
  <si>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</si>
  <si>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</si>
  <si>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</si>
  <si>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</si>
  <si>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</si>
  <si>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</si>
  <si>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</si>
  <si>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</si>
  <si>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</si>
  <si>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</si>
  <si>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</si>
  <si>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</si>
  <si>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</si>
  <si>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</si>
  <si>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</si>
  <si>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</si>
  <si>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</si>
  <si>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</si>
  <si>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</si>
  <si>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</si>
  <si>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</si>
  <si>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</si>
  <si>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</si>
  <si>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</si>
  <si>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</si>
  <si>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</si>
  <si>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</si>
  <si>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</si>
  <si>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</si>
  <si>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</si>
  <si>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</si>
  <si>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</si>
  <si>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</si>
  <si>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</si>
  <si>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</si>
  <si>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</si>
  <si>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</si>
  <si>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</si>
  <si>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</si>
  <si>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</si>
  <si>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</si>
  <si>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</si>
  <si>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</si>
  <si>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</si>
  <si>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</si>
  <si>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</si>
  <si>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</si>
  <si>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</si>
  <si>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</si>
  <si>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</si>
  <si>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</si>
  <si>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</si>
  <si>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</si>
  <si>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</si>
  <si>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Jednotná kanalizace, kanalizační výtlak</t>
  </si>
  <si>
    <t>STA</t>
  </si>
  <si>
    <t>{c5ea4912-b801-4975-a4c7-f54dd3dc8b42}</t>
  </si>
  <si>
    <t>2</t>
  </si>
  <si>
    <t>VON</t>
  </si>
  <si>
    <t>Vedlejší a ostatní náklady</t>
  </si>
  <si>
    <t>{85958118-59fe-450c-9ecb-653a202d25b9}</t>
  </si>
  <si>
    <t>KRYCÍ LIST SOUPISU PRACÍ</t>
  </si>
  <si>
    <t>Objekt:</t>
  </si>
  <si>
    <t>1 - Jednotná kanalizace, kanalizační výtlak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</si>
  <si>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</si>
  <si>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</si>
  <si>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</si>
  <si>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</si>
  <si>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</si>
  <si>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</si>
  <si>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</si>
  <si>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</si>
  <si>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</si>
  <si>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</si>
  <si>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</si>
  <si>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</si>
  <si>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</si>
  <si>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</si>
  <si>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</si>
  <si>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</si>
  <si>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</si>
  <si>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</si>
  <si>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</si>
  <si>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</si>
  <si>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</si>
  <si>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</si>
  <si>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</si>
  <si>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</si>
  <si>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</si>
  <si>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</si>
  <si>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</si>
  <si>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</si>
  <si>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</si>
  <si>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</si>
  <si>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</si>
  <si>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</si>
  <si>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</si>
  <si>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</si>
  <si>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</si>
  <si>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</si>
  <si>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2024 01</t>
  </si>
  <si>
    <t>4</t>
  </si>
  <si>
    <t>1526290196</t>
  </si>
  <si>
    <t>VV</t>
  </si>
  <si>
    <t>"provizorní úprava+ konečná"</t>
  </si>
  <si>
    <t>"jednotná" 8*1,3*2</t>
  </si>
  <si>
    <t>"výtlak" 57,38*1*2</t>
  </si>
  <si>
    <t>"souběh" 241,70*1,6*2</t>
  </si>
  <si>
    <t>Součet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</si>
  <si>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</si>
  <si>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</si>
  <si>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-1192753915</t>
  </si>
  <si>
    <t>"jednotná" 8*1,3</t>
  </si>
  <si>
    <t>"výtlak" 57,38*1</t>
  </si>
  <si>
    <t>"souběh" 241,70*1,6</t>
  </si>
  <si>
    <t>3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</si>
  <si>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</si>
  <si>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</si>
  <si>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-851169183</t>
  </si>
  <si>
    <t>"jednotná" 3,3*8</t>
  </si>
  <si>
    <t xml:space="preserve">"výtlak  20 mm" 48*3,1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</si>
  <si>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</si>
  <si>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</si>
  <si>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-2136291769</t>
  </si>
  <si>
    <t>"provizorní a definitivní"</t>
  </si>
  <si>
    <t>"jednotná"8*1,3+8*2,3</t>
  </si>
  <si>
    <t>"výtlak" 57,38*2,1+57,38*1</t>
  </si>
  <si>
    <t>"souběh" 241,7*2,6+1,6*241,7</t>
  </si>
  <si>
    <t>5</t>
  </si>
  <si>
    <t>115001101</t>
  </si>
  <si>
    <t>Převedení vody potrubím průměru DN do 100</t>
  </si>
  <si>
    <t>m</t>
  </si>
  <si>
    <t>1584792925</t>
  </si>
  <si>
    <t>6</t>
  </si>
  <si>
    <t>115101201</t>
  </si>
  <si>
    <t>Čerpání vody na dopravní výšku do 10 m s uvažovaným průměrným přítokem do 500 l/min</t>
  </si>
  <si>
    <t>hod</t>
  </si>
  <si>
    <t>-497310304</t>
  </si>
  <si>
    <t>5*30*8</t>
  </si>
  <si>
    <t>7</t>
  </si>
  <si>
    <t>115101301</t>
  </si>
  <si>
    <t>Pohotovost záložní čerpací soupravy pro dopravní výšku do 10 m s uvažovaným průměrným přítokem do 500 l/min</t>
  </si>
  <si>
    <t>den</t>
  </si>
  <si>
    <t>1113437894</t>
  </si>
  <si>
    <t>5*30</t>
  </si>
  <si>
    <t>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</si>
  <si>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</si>
  <si>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</si>
  <si>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440362068</t>
  </si>
  <si>
    <t>"kanalizace" 32</t>
  </si>
  <si>
    <t>"vodovod" 7</t>
  </si>
  <si>
    <t>"plyn" 5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</si>
  <si>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</si>
  <si>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</si>
  <si>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</si>
  <si>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-119313379</t>
  </si>
  <si>
    <t>"nn"7</t>
  </si>
  <si>
    <t>"vo"1</t>
  </si>
  <si>
    <t>"cetin" 2</t>
  </si>
  <si>
    <t>"sděl"1</t>
  </si>
  <si>
    <t>10</t>
  </si>
  <si>
    <t>132254205</t>
  </si>
  <si>
    <t>Hloubení zapažených rýh šířky přes 800 do 2 000 mm strojně s urovnáním dna do předepsaného profilu a spádu v hornině třídy těžitelnosti I skupiny 3 přes 500 do 1 000 m3</t>
  </si>
  <si>
    <t>m3</t>
  </si>
  <si>
    <t>-381254535</t>
  </si>
  <si>
    <t>"jednotná"8*1,3*(3-0,44)</t>
  </si>
  <si>
    <t>"výtlak" 57,38*1*(1,7-0,44)</t>
  </si>
  <si>
    <t>"souběh" 241,7*1,6*(3-0,44)</t>
  </si>
  <si>
    <t>0,5*1088,926</t>
  </si>
  <si>
    <t>11</t>
  </si>
  <si>
    <t>132354205</t>
  </si>
  <si>
    <t>Hloubení zapažených rýh šířky přes 800 do 2 000 mm strojně s urovnáním dna do předepsaného profilu a spádu v hornině třídy těžitelnosti II skupiny 4 přes 500 do 1 000 m3</t>
  </si>
  <si>
    <t>884315996</t>
  </si>
  <si>
    <t>139001101</t>
  </si>
  <si>
    <t>Příplatek k cenám hloubených vykopávek za ztížení vykopávky v blízkosti podzemního vedení nebo výbušnin pro jakoukoliv třídu horniny</t>
  </si>
  <si>
    <t>-793837095</t>
  </si>
  <si>
    <t>1088,926*0,3</t>
  </si>
  <si>
    <t>13</t>
  </si>
  <si>
    <t>151811131</t>
  </si>
  <si>
    <t>Osazení pažicího boxu hl výkopu do 4 m š do 1,2 m</t>
  </si>
  <si>
    <t>1705782990</t>
  </si>
  <si>
    <t>"jednotná" 8*3*2</t>
  </si>
  <si>
    <t>"výtlak" 57,38*1,7*2</t>
  </si>
  <si>
    <t>"souběh" 241,7*3*2</t>
  </si>
  <si>
    <t>14</t>
  </si>
  <si>
    <t>151811231</t>
  </si>
  <si>
    <t>Odstranění pažicího boxu hl výkopu do 4 m š do 1,2 m</t>
  </si>
  <si>
    <t>-2009324408</t>
  </si>
  <si>
    <t>15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</si>
  <si>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</si>
  <si>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</si>
  <si>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32477830</t>
  </si>
  <si>
    <t>16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</si>
  <si>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</si>
  <si>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</si>
  <si>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124482643</t>
  </si>
  <si>
    <t>17</t>
  </si>
  <si>
    <t>171201221</t>
  </si>
  <si>
    <t>Poplatek za uložení na skládce (skládkovné) zeminy a kamení kód odpadu 17 05 04</t>
  </si>
  <si>
    <t>t</t>
  </si>
  <si>
    <t>vlastní</t>
  </si>
  <si>
    <t>-1110943981</t>
  </si>
  <si>
    <t>1088,926*1,8</t>
  </si>
  <si>
    <t>18</t>
  </si>
  <si>
    <t>171251201</t>
  </si>
  <si>
    <t>Uložení sypaniny na skládky nebo meziskládky</t>
  </si>
  <si>
    <t>-1354982533</t>
  </si>
  <si>
    <t>19</t>
  </si>
  <si>
    <t>174101101</t>
  </si>
  <si>
    <t>Zásyp jam, šachet rýh nebo kolem objektů sypaninou se zhutněním</t>
  </si>
  <si>
    <t>2131826967</t>
  </si>
  <si>
    <t>1088,926-45,45-386,594</t>
  </si>
  <si>
    <t>20</t>
  </si>
  <si>
    <t>M</t>
  </si>
  <si>
    <t>58337344</t>
  </si>
  <si>
    <t>štěrkopísek frakce 0/32</t>
  </si>
  <si>
    <t>-1095300562</t>
  </si>
  <si>
    <t>656,882*1,8</t>
  </si>
  <si>
    <t>175151101</t>
  </si>
  <si>
    <t>Obsypání potrubí strojně sypaninou bez prohození, uloženou do 3 m</t>
  </si>
  <si>
    <t>-352714676</t>
  </si>
  <si>
    <t>"jednotná" 8*1,3*0,7</t>
  </si>
  <si>
    <t>"výtlak" 57,38*1*0,4</t>
  </si>
  <si>
    <t>"souběh" 241,7*1,6*1-3,14*0,2*0,2*241,7</t>
  </si>
  <si>
    <t>22</t>
  </si>
  <si>
    <t>58337310</t>
  </si>
  <si>
    <t>štěrkopísek frakce 0/4</t>
  </si>
  <si>
    <t>1548927720</t>
  </si>
  <si>
    <t>386,594*1,8</t>
  </si>
  <si>
    <t>Zakládání</t>
  </si>
  <si>
    <t>23</t>
  </si>
  <si>
    <t>211531111</t>
  </si>
  <si>
    <t>Výplň kamenivem do rýh odvodňovacích žeber nebo trativodů bez zhutnění, s úpravou povrchu výplně kamenivem hrubým drceným frakce 16 až 63 mm</t>
  </si>
  <si>
    <t>1281624649</t>
  </si>
  <si>
    <t>"jednotná" 8*1,3*0,15</t>
  </si>
  <si>
    <t>"výtlak" 57,38*1*0,15</t>
  </si>
  <si>
    <t>"souběh" 241,7*1,6*0,15</t>
  </si>
  <si>
    <t>24</t>
  </si>
  <si>
    <t>212751105R</t>
  </si>
  <si>
    <t>Trativody z drenážních a melioračních trubek pro meliorace, dočasné nebo odlehčovací drenáže se zřízením štěrkového lože pod trubky a s jejich obsypem v otevřeném výkopu trubka flexibilní PVC-U SN 4 celoperforovaná 360° DN 125+ výkop</t>
  </si>
  <si>
    <t>-2008822127</t>
  </si>
  <si>
    <t>8+57,38+241,70</t>
  </si>
  <si>
    <t>Svislé a kompletní konstrukce</t>
  </si>
  <si>
    <t>25</t>
  </si>
  <si>
    <t>359901111</t>
  </si>
  <si>
    <t>Vyčištění stok</t>
  </si>
  <si>
    <t>1284172298</t>
  </si>
  <si>
    <t>26</t>
  </si>
  <si>
    <t>359901212</t>
  </si>
  <si>
    <t>Monitoring stok (kamerový systém) jakékoli výšky stávající kanalizace</t>
  </si>
  <si>
    <t>-1253488215</t>
  </si>
  <si>
    <t>Vodorovné konstrukce</t>
  </si>
  <si>
    <t>27</t>
  </si>
  <si>
    <t>451541111</t>
  </si>
  <si>
    <t>Lože pod potrubí, stoky a drobné objekty v otevřeném výkopu ze štěrkodrtě 0-63 mm</t>
  </si>
  <si>
    <t>1813331776</t>
  </si>
  <si>
    <t>"šachty"7*1,5*1,5*0,1</t>
  </si>
  <si>
    <t>28</t>
  </si>
  <si>
    <t>451573111</t>
  </si>
  <si>
    <t>Lože pod potrubí otevřený výkop ze štěrkopísku</t>
  </si>
  <si>
    <t>462355617</t>
  </si>
  <si>
    <t>"jednotná" 8*1,3*0,1</t>
  </si>
  <si>
    <t>"výtlak " 57,38*1*0,1</t>
  </si>
  <si>
    <t>"souběh" 241,7*1,6*0,1</t>
  </si>
  <si>
    <t>29</t>
  </si>
  <si>
    <t>452112112</t>
  </si>
  <si>
    <t>Osazení betonových dílců prstenců nebo rámů pod poklopy a mříže, výšky do 100 mm</t>
  </si>
  <si>
    <t>kus</t>
  </si>
  <si>
    <t>1701061118</t>
  </si>
  <si>
    <t>30</t>
  </si>
  <si>
    <t>59224148</t>
  </si>
  <si>
    <t>prstenec šachtový vyrovnávací betonový rovný 625x100x100mm</t>
  </si>
  <si>
    <t>-1464666843</t>
  </si>
  <si>
    <t>31</t>
  </si>
  <si>
    <t>59224146</t>
  </si>
  <si>
    <t>prstenec šachtový vyrovnávací betonový rovný 625x100x60mm</t>
  </si>
  <si>
    <t>2100631070</t>
  </si>
  <si>
    <t>32</t>
  </si>
  <si>
    <t>59224145</t>
  </si>
  <si>
    <t>prstenec šachtový vyrovnávací betonový rovný 625x100x40mm</t>
  </si>
  <si>
    <t>-1734003993</t>
  </si>
  <si>
    <t>33</t>
  </si>
  <si>
    <t>59224147</t>
  </si>
  <si>
    <t>prstenec šachtový vyrovnávací betonový rovný 625x100x80mm</t>
  </si>
  <si>
    <t>1217540709</t>
  </si>
  <si>
    <t>34</t>
  </si>
  <si>
    <t>452112122</t>
  </si>
  <si>
    <t>Osazení betonových dílců prstenců nebo rámů pod poklopy a mříže, výšky přes 100 do 200 mm</t>
  </si>
  <si>
    <t>-874542795</t>
  </si>
  <si>
    <t>35</t>
  </si>
  <si>
    <t>59224149</t>
  </si>
  <si>
    <t>prstenec šachtový vyrovnávací betonový rovný 625x100x120mm</t>
  </si>
  <si>
    <t>1028281486</t>
  </si>
  <si>
    <t>36</t>
  </si>
  <si>
    <t>452311131</t>
  </si>
  <si>
    <t>Podkladní desky z betonu prostého tř. C 12/15 otevřený výkop</t>
  </si>
  <si>
    <t>153030358</t>
  </si>
  <si>
    <t>Komunikace pozemní</t>
  </si>
  <si>
    <t>37</t>
  </si>
  <si>
    <t>564851114</t>
  </si>
  <si>
    <t>Podklad ze štěrkodrti ŠD s rozprostřením a zhutněním plochy přes 100 m2, po zhutnění tl. 180 mm</t>
  </si>
  <si>
    <t>419551418</t>
  </si>
  <si>
    <t>"provizorní"</t>
  </si>
  <si>
    <t>"souběh" 241,7*1,6</t>
  </si>
  <si>
    <t>38</t>
  </si>
  <si>
    <t>564861111</t>
  </si>
  <si>
    <t>Podklad ze štěrkodrti ŠD s rozprostřením a zhutněním plochy přes 100 m2, po zhutnění tl. 200 mm</t>
  </si>
  <si>
    <t>108377891</t>
  </si>
  <si>
    <t>39</t>
  </si>
  <si>
    <t>565145111</t>
  </si>
  <si>
    <t>Asfaltový beton vrstva podkladní ACP 16 (obalované kamenivo střednězrnné - OKS) s rozprostřením a zhutněním v pruhu šířky přes 1,5 do 3 m, po zhutnění tl. 60 mm</t>
  </si>
  <si>
    <t>-555304235</t>
  </si>
  <si>
    <t>"definitivní"</t>
  </si>
  <si>
    <t>"jednotná" 2,3*8</t>
  </si>
  <si>
    <t>"výtlak" 57,38*2,1</t>
  </si>
  <si>
    <t>"souběh" 2,6*241,7</t>
  </si>
  <si>
    <t>40</t>
  </si>
  <si>
    <t>567122112</t>
  </si>
  <si>
    <t>Podklad ze směsi stmelené cementem SC bez dilatačních spár, s rozprostřením a zhutněním SC C 8/10 (KSC I), po zhutnění tl. 130 mm</t>
  </si>
  <si>
    <t>-564640493</t>
  </si>
  <si>
    <t>"souběh"241,7*1,6</t>
  </si>
  <si>
    <t>41</t>
  </si>
  <si>
    <t>573231107</t>
  </si>
  <si>
    <t>Postřik spojovací PS bez posypu kamenivem ze silniční emulze, v množství 0,40 kg/m2</t>
  </si>
  <si>
    <t>66229883</t>
  </si>
  <si>
    <t>"jednotná" 2,3*8+3,3*8</t>
  </si>
  <si>
    <t>"výtlak" 2,1*57,38+3,1*57,38</t>
  </si>
  <si>
    <t>"souběh" 241,7*2,6+241,7*3,6</t>
  </si>
  <si>
    <t>42</t>
  </si>
  <si>
    <t>577144121</t>
  </si>
  <si>
    <t>Asfaltový beton vrstva obrusná ACO 11 (ABS) s rozprostřením a se zhutněním z nemodifikovaného asfaltu v pruhu šířky přes 3 m tř. I (ACO 11+), po zhutnění tl. 50 mm</t>
  </si>
  <si>
    <t>-1008488582</t>
  </si>
  <si>
    <t>"jednotná" 8*3,3</t>
  </si>
  <si>
    <t>Trubní vedení</t>
  </si>
  <si>
    <t>43</t>
  </si>
  <si>
    <t>810391811</t>
  </si>
  <si>
    <t>Bourání stávajícího potrubí z betonu v otevřeném výkopu DN přes 200 do 400</t>
  </si>
  <si>
    <t>1755004228</t>
  </si>
  <si>
    <t>224,7</t>
  </si>
  <si>
    <t>44</t>
  </si>
  <si>
    <t>871251811</t>
  </si>
  <si>
    <t>Bourání stávajícího potrubí z polyetylenu v otevřeném výkopu D přes 50 do 90 mm</t>
  </si>
  <si>
    <t>152087015</t>
  </si>
  <si>
    <t>45</t>
  </si>
  <si>
    <t>871255202</t>
  </si>
  <si>
    <t>Montáž kanalizačního potrubí z polyetylenu PE100 RC svařovaných elektrotvarovkou v otevřeném výkopu ve sklonu do 20 % SDR 11/PN16 d 90 x 8,2 mm</t>
  </si>
  <si>
    <t>191515687</t>
  </si>
  <si>
    <t>46</t>
  </si>
  <si>
    <t>28613605</t>
  </si>
  <si>
    <t>potrubí kanalizační jednovrstvé PE100 RC SDR11 s ochranným pláštěm 90x8,2mm</t>
  </si>
  <si>
    <t>1985161938</t>
  </si>
  <si>
    <t>298,3*1,03</t>
  </si>
  <si>
    <t>307,249*1,015 'Přepočtené koeficientem množství</t>
  </si>
  <si>
    <t>47</t>
  </si>
  <si>
    <t>871313123</t>
  </si>
  <si>
    <t>Montáž kanalizačního potrubí z tvrdého PVC-U hladkého plnostěnného tuhost SN 12 DN 160</t>
  </si>
  <si>
    <t>-1908345305</t>
  </si>
  <si>
    <t>48</t>
  </si>
  <si>
    <t>28612001</t>
  </si>
  <si>
    <t>trubka kanalizační PVC plnostěnná třívrstvá DN 160x1000mm SN12</t>
  </si>
  <si>
    <t>-1555262073</t>
  </si>
  <si>
    <t>3*1,03 'Přepočtené koeficientem množství</t>
  </si>
  <si>
    <t>49</t>
  </si>
  <si>
    <t>871353123</t>
  </si>
  <si>
    <t>Montáž kanalizačního potrubí z tvrdého PVC-U hladkého plnostěnného tuhost SN 12 DN 200</t>
  </si>
  <si>
    <t>750556628</t>
  </si>
  <si>
    <t>50</t>
  </si>
  <si>
    <t>28612009</t>
  </si>
  <si>
    <t>trubka kanalizační PVC plnostěnná třívrstvá DN 200x6000mm SN12</t>
  </si>
  <si>
    <t>-611270824</t>
  </si>
  <si>
    <t>29*1,03 'Přepočtené koeficientem množství</t>
  </si>
  <si>
    <t>51</t>
  </si>
  <si>
    <t>871373123</t>
  </si>
  <si>
    <t>Montáž kanalizačního potrubí z tvrdého PVC-U hladkého plnostěnného tuhost SN 12 DN 315</t>
  </si>
  <si>
    <t>-629142745</t>
  </si>
  <si>
    <t>52</t>
  </si>
  <si>
    <t>28612018</t>
  </si>
  <si>
    <t>trubka kanalizační PVC plnostěnná třívrstvá DN 315x6000mm SN12</t>
  </si>
  <si>
    <t>460568999</t>
  </si>
  <si>
    <t>1*1,03 'Přepočtené koeficientem množství</t>
  </si>
  <si>
    <t>53</t>
  </si>
  <si>
    <t>871393123</t>
  </si>
  <si>
    <t>Montáž kanalizačního potrubí z tvrdého PVC-U hladkého plnostěnného tuhost SN 12 DN 400</t>
  </si>
  <si>
    <t>-80639218</t>
  </si>
  <si>
    <t>54</t>
  </si>
  <si>
    <t>28612021</t>
  </si>
  <si>
    <t>trubka kanalizační PVC plnostěnná třívrstvá DN 400x6000mm SN12</t>
  </si>
  <si>
    <t>1318860583</t>
  </si>
  <si>
    <t>249,7</t>
  </si>
  <si>
    <t>249,7*1,03 'Přepočtené koeficientem množství</t>
  </si>
  <si>
    <t>55</t>
  </si>
  <si>
    <t>877245201</t>
  </si>
  <si>
    <t>Montáž tvarovek na kanalizačním plastovém potrubí z PE elektrotvarovek SDR 11/PN16 spojek nebo oblouků d 90</t>
  </si>
  <si>
    <t>-1397345362</t>
  </si>
  <si>
    <t>56</t>
  </si>
  <si>
    <t>28615974</t>
  </si>
  <si>
    <t>elektrospojka SDR11 PE 100 PN16 D 90mm</t>
  </si>
  <si>
    <t>2103098533</t>
  </si>
  <si>
    <t>57</t>
  </si>
  <si>
    <t>877245301</t>
  </si>
  <si>
    <t>Montáž tvarovek na kanalizačním plastovém potrubí z PE svařovaných na tupo SDR 11/PN16 oblouků nebo redukcí d 90</t>
  </si>
  <si>
    <t>1024244228</t>
  </si>
  <si>
    <t>8+3+1</t>
  </si>
  <si>
    <t>58</t>
  </si>
  <si>
    <t>28614897</t>
  </si>
  <si>
    <t>oblouk 45° SDR11 PE 100 RC PN16 D 90mm</t>
  </si>
  <si>
    <t>498367697</t>
  </si>
  <si>
    <t>59</t>
  </si>
  <si>
    <t>286148971</t>
  </si>
  <si>
    <t>-366243527</t>
  </si>
  <si>
    <t>60</t>
  </si>
  <si>
    <t>286148972</t>
  </si>
  <si>
    <t>-888608507</t>
  </si>
  <si>
    <t>61</t>
  </si>
  <si>
    <t>877390320</t>
  </si>
  <si>
    <t>Montáž tvarovek na kanalizačním plastovém potrubí z PP nebo PVC-U hladkého plnostěnného odboček DN 400</t>
  </si>
  <si>
    <t>914202717</t>
  </si>
  <si>
    <t>62</t>
  </si>
  <si>
    <t>28651226</t>
  </si>
  <si>
    <t>odbočka kanalizační PVC-U plnostěnná DN 400/200/45°</t>
  </si>
  <si>
    <t>1402626571</t>
  </si>
  <si>
    <t>63</t>
  </si>
  <si>
    <t>891242122R</t>
  </si>
  <si>
    <t>Montáž kanalizačních spojek otevřený výkop DN 80</t>
  </si>
  <si>
    <t>-1854742542</t>
  </si>
  <si>
    <t>64</t>
  </si>
  <si>
    <t>799408000016R</t>
  </si>
  <si>
    <t xml:space="preserve">Spojka systém 2000 d90 pro potrubí </t>
  </si>
  <si>
    <t>1636299608</t>
  </si>
  <si>
    <t>65</t>
  </si>
  <si>
    <t>892241111</t>
  </si>
  <si>
    <t>Tlakové zkoušky vodou na potrubí DN do 80</t>
  </si>
  <si>
    <t>228389788</t>
  </si>
  <si>
    <t>66</t>
  </si>
  <si>
    <t>892372111</t>
  </si>
  <si>
    <t>Tlakové zkoušky vodou zabezpečení konců potrubí při tlakových zkouškách DN do 300</t>
  </si>
  <si>
    <t>-445487268</t>
  </si>
  <si>
    <t>67</t>
  </si>
  <si>
    <t>892392121</t>
  </si>
  <si>
    <t>Tlakové zkoušky vzduchem těsnícími vaky ucpávkovými DN 400</t>
  </si>
  <si>
    <t>úsek</t>
  </si>
  <si>
    <t>-588533790</t>
  </si>
  <si>
    <t>68</t>
  </si>
  <si>
    <t>899721111</t>
  </si>
  <si>
    <t>Signalizační vodič na potrubí DN do 150 mm</t>
  </si>
  <si>
    <t>-1145507162</t>
  </si>
  <si>
    <t>69</t>
  </si>
  <si>
    <t>899722114</t>
  </si>
  <si>
    <t>Krytí potrubí z plastů výstražnou fólií z PVC šířky 40 cm</t>
  </si>
  <si>
    <t>-1225950612</t>
  </si>
  <si>
    <t>70</t>
  </si>
  <si>
    <t>R003</t>
  </si>
  <si>
    <t>Přepojení potrubí přípojek - spojky, přechodky,tvarovky D+M</t>
  </si>
  <si>
    <t>ks</t>
  </si>
  <si>
    <t>-425566037</t>
  </si>
  <si>
    <t>71</t>
  </si>
  <si>
    <t>R004</t>
  </si>
  <si>
    <t>1106338652</t>
  </si>
  <si>
    <t>72</t>
  </si>
  <si>
    <t>890211851</t>
  </si>
  <si>
    <t>Bourání šachet a jímek strojně velikosti obestavěného prostoru do 1,5 m3 z prostého betonu</t>
  </si>
  <si>
    <t>-936776889</t>
  </si>
  <si>
    <t>0,43*3*7</t>
  </si>
  <si>
    <t>73</t>
  </si>
  <si>
    <t>894411131</t>
  </si>
  <si>
    <t>Zřízení šachet kanalizačních z betonových dílců výšky vstupu do 1,50 m s obložením dna betonem tř. C 25/30, na potrubí DN přes 300 do 400</t>
  </si>
  <si>
    <t>-1426607918</t>
  </si>
  <si>
    <t>74</t>
  </si>
  <si>
    <t>59224061</t>
  </si>
  <si>
    <t>dno betonové šachtové kulaté DN 1000x600, 100x75x15cm</t>
  </si>
  <si>
    <t>-717046574</t>
  </si>
  <si>
    <t>75</t>
  </si>
  <si>
    <t>59224348</t>
  </si>
  <si>
    <t>těsnění elastomerové pro spojení šachetních dílů DN 1000</t>
  </si>
  <si>
    <t>1931348443</t>
  </si>
  <si>
    <t>76</t>
  </si>
  <si>
    <t>59224162</t>
  </si>
  <si>
    <t>skruž betonová kanalizační se stupadly 100x100x12cm</t>
  </si>
  <si>
    <t>1239637229</t>
  </si>
  <si>
    <t>77</t>
  </si>
  <si>
    <t>59224161</t>
  </si>
  <si>
    <t>skruž betonová kanalizační se stupadly 100x50x12cm</t>
  </si>
  <si>
    <t>-1492273238</t>
  </si>
  <si>
    <t>78</t>
  </si>
  <si>
    <t>59224160</t>
  </si>
  <si>
    <t>skruž betonová kanalizační se stupadly 100x25x12cm</t>
  </si>
  <si>
    <t>401784752</t>
  </si>
  <si>
    <t>79</t>
  </si>
  <si>
    <t>59224312</t>
  </si>
  <si>
    <t>konus betonové šachty DN 1000 kanalizační 100x62,5x58cm tl stěny 12 stupadla poplastovaná</t>
  </si>
  <si>
    <t>-1332656223</t>
  </si>
  <si>
    <t>80</t>
  </si>
  <si>
    <t>28612251</t>
  </si>
  <si>
    <t>vložka šachtová kanalizační DN 200</t>
  </si>
  <si>
    <t>-1729844371</t>
  </si>
  <si>
    <t>81</t>
  </si>
  <si>
    <t>28612254</t>
  </si>
  <si>
    <t>vložka šachtová kanalizační DN 400</t>
  </si>
  <si>
    <t>111626370</t>
  </si>
  <si>
    <t>82</t>
  </si>
  <si>
    <t>28612253</t>
  </si>
  <si>
    <t>vložka šachtová kanalizační DN 315</t>
  </si>
  <si>
    <t>808520509</t>
  </si>
  <si>
    <t>83</t>
  </si>
  <si>
    <t>28612250</t>
  </si>
  <si>
    <t>vložka šachtová kanalizační DN 160</t>
  </si>
  <si>
    <t>-714346338</t>
  </si>
  <si>
    <t>84</t>
  </si>
  <si>
    <t>899104112</t>
  </si>
  <si>
    <t>Osazení poklopů litinových a ocelových včetně rámů pro třídu zatížení D400, E600</t>
  </si>
  <si>
    <t>-1130671080</t>
  </si>
  <si>
    <t>85</t>
  </si>
  <si>
    <t>28661935R</t>
  </si>
  <si>
    <t>poklop šachtový litinový DN 600 pro třídu zatížení D400 s odvětráním a s pantem</t>
  </si>
  <si>
    <t>-691299716</t>
  </si>
  <si>
    <t>86</t>
  </si>
  <si>
    <t>R0001</t>
  </si>
  <si>
    <t>Zalití stávajícího potrubí cementopopílkovou suspenzí vč. přípravy</t>
  </si>
  <si>
    <t>-1071567628</t>
  </si>
  <si>
    <t>87</t>
  </si>
  <si>
    <t>R00002</t>
  </si>
  <si>
    <t>Navrtání, utěsnění výtlaku, napojení DN 150</t>
  </si>
  <si>
    <t>kpl</t>
  </si>
  <si>
    <t>2139619387</t>
  </si>
  <si>
    <t>88</t>
  </si>
  <si>
    <t>R010</t>
  </si>
  <si>
    <t xml:space="preserve">Oprava stávající šachty zednickým způsobem  - zatažení spar a trhlin, osazení antikorozních stupadel, úprava dna - kyneta a berma, vývrt otvoru vč. utěsnění</t>
  </si>
  <si>
    <t>512</t>
  </si>
  <si>
    <t>17038570</t>
  </si>
  <si>
    <t>"š1,š9" 2</t>
  </si>
  <si>
    <t>Ostatní konstrukce a práce, bourání</t>
  </si>
  <si>
    <t>89</t>
  </si>
  <si>
    <t>919112233</t>
  </si>
  <si>
    <t>Řezání spár pro vytvoření komůrky š 20 mm hl 40 mm pro těsnící zálivku v živičném krytu</t>
  </si>
  <si>
    <t>1805140523</t>
  </si>
  <si>
    <t>8*2+57,38*2+241,7*2</t>
  </si>
  <si>
    <t>90</t>
  </si>
  <si>
    <t>919122132</t>
  </si>
  <si>
    <t>Těsnění spár zálivkou za tepla pro komůrky š 20 mm hl 40 mm s těsnicím profilem</t>
  </si>
  <si>
    <t>-1651909154</t>
  </si>
  <si>
    <t>8*2+3,3*2</t>
  </si>
  <si>
    <t>91</t>
  </si>
  <si>
    <t>919731122</t>
  </si>
  <si>
    <t>Zarovnání styčné plochy podkladu nebo krytu živičného tl přes 50 do 100 mm</t>
  </si>
  <si>
    <t>-251038546</t>
  </si>
  <si>
    <t>997</t>
  </si>
  <si>
    <t>Přesun sutě</t>
  </si>
  <si>
    <t>92</t>
  </si>
  <si>
    <t>997221571</t>
  </si>
  <si>
    <t xml:space="preserve">Vodorovná doprava vybouraných hmot  bez naložení, ale se složením a s hrubým urovnáním na vzdálenost do 1 km</t>
  </si>
  <si>
    <t>-1775631100</t>
  </si>
  <si>
    <t>"kamenivo" 263,610</t>
  </si>
  <si>
    <t>"beton" 147,713</t>
  </si>
  <si>
    <t>"živice" 17,710+268,8</t>
  </si>
  <si>
    <t>"plast" 0,738</t>
  </si>
  <si>
    <t>93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</si>
  <si>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</si>
  <si>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</si>
  <si>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-1929964371</t>
  </si>
  <si>
    <t>6*698,571</t>
  </si>
  <si>
    <t>94</t>
  </si>
  <si>
    <t>997221612</t>
  </si>
  <si>
    <t xml:space="preserve">Nakládání na dopravní prostředky  pro vodorovnou dopravu vybouraných hmot</t>
  </si>
  <si>
    <t>1682428419</t>
  </si>
  <si>
    <t>95</t>
  </si>
  <si>
    <t>997221615</t>
  </si>
  <si>
    <t>Poplatek za uložení stavebního odpadu na skládce (skládkovné) z prostého betonu zatříděného do Katalogu odpadů pod kódem 17 01 01</t>
  </si>
  <si>
    <t>-925642600</t>
  </si>
  <si>
    <t>96</t>
  </si>
  <si>
    <t>997221645</t>
  </si>
  <si>
    <t>Poplatek za uložení stavebního odpadu na skládce (skládkovné) asfaltového bez obsahu dehtu zatříděného do Katalogu odpadů pod kódem 17 03 02</t>
  </si>
  <si>
    <t>-382111694</t>
  </si>
  <si>
    <t>97</t>
  </si>
  <si>
    <t>997221655</t>
  </si>
  <si>
    <t>Poplatek za uložení stavebního odpadu na skládce (skládkovné) zeminy a kamení zatříděného do Katalogu odpadů pod kódem 17 05 04</t>
  </si>
  <si>
    <t>-267384826</t>
  </si>
  <si>
    <t>98</t>
  </si>
  <si>
    <t>997013813</t>
  </si>
  <si>
    <t>Poplatek za uložení stavebního odpadu na skládce (skládkovné) z plastických hmot zatříděného do Katalogu odpadů pod kódem 17 02 03</t>
  </si>
  <si>
    <t>-652622350</t>
  </si>
  <si>
    <t>998</t>
  </si>
  <si>
    <t>Přesun hmot</t>
  </si>
  <si>
    <t>99</t>
  </si>
  <si>
    <t>998276101</t>
  </si>
  <si>
    <t>Přesun hmot pro trubní vedení hloubené z trub z plastických hmot nebo sklolaminátových pro vodovody nebo kanalizace v otevřeném výkopu dopravní vzdálenost do 15 m</t>
  </si>
  <si>
    <t>42789053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</si>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</sst>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M24/002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Srch, ul. Na Kopečku -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Srch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Jiří Svoboda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Jednotná kanalizace,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'1 - Jednotná kanalizace, ...'!P126</f>
        <v>0</v>
      </c>
      <c r="AV95" s="128">
        <f>'1 - Jednotná kanalizace, ...'!J33</f>
        <v>0</v>
      </c>
      <c r="AW95" s="128">
        <f>'1 - Jednotná kanalizace, ...'!J34</f>
        <v>0</v>
      </c>
      <c r="AX95" s="128">
        <f>'1 - Jednotná kanalizace, ...'!J35</f>
        <v>0</v>
      </c>
      <c r="AY95" s="128">
        <f>'1 - Jednotná kanalizace, ...'!J36</f>
        <v>0</v>
      </c>
      <c r="AZ95" s="128">
        <f>'1 - Jednotná kanalizace, ...'!F33</f>
        <v>0</v>
      </c>
      <c r="BA95" s="128">
        <f>'1 - Jednotná kanalizace, ...'!F34</f>
        <v>0</v>
      </c>
      <c r="BB95" s="128">
        <f>'1 - Jednotná kanalizace, ...'!F35</f>
        <v>0</v>
      </c>
      <c r="BC95" s="128">
        <f>'1 - Jednotná kanalizace, ...'!F36</f>
        <v>0</v>
      </c>
      <c r="BD95" s="130">
        <f>'1 - Jednotná kanalizace, ...'!F37</f>
        <v>0</v>
      </c>
      <c r="BE95" s="7"/>
      <c r="BT95" s="131" t="s">
        <v>81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80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'VON - Vedlejší a ostatní ...'!P124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81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a1i5Em76rXJLH9Xo2EdVKuOCEHGXQEy+gT9yreCJzenhOqxiFLzxHataxmA8f4KqzyegmFtSucCFL2YMn8wL7Q==" hashValue="OrFuz+sWi0iF2u+bu/iJ57hiwOCjfVaslzaEWEcNY3MoRRyQwCLeK3+Lk7JIZfIMw8+yqteViuBpvLwTD4oHV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Jednotná kanalizace, 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Srch, ul. Na Kopečku -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ROUND((SUM(BE126:BE344)),  2)</f>
        <v>0</v>
      </c>
      <c r="G33" s="38"/>
      <c r="H33" s="38"/>
      <c r="I33" s="155">
        <v>0.20999999999999999</v>
      </c>
      <c r="J33" s="154">
        <f>ROUND(((SUM(BE126:BE344))*I33),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ROUND((SUM(BF126:BF344)),  2)</f>
        <v>0</v>
      </c>
      <c r="G34" s="38"/>
      <c r="H34" s="38"/>
      <c r="I34" s="155">
        <v>0.12</v>
      </c>
      <c r="J34" s="154">
        <f>ROUND(((SUM(BF126:BF344))*I34),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ROUND((SUM(BG126:BG344)),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ROUND((SUM(BH126:BH344)),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ROUND((SUM(BI126:BI344)),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Srch, ul. Na Kopečku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Jednotná kanalizace, kanalizační výtlak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Srch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J197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J205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J208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J225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J259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J323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105</v>
      </c>
      <c r="E105" s="188"/>
      <c r="F105" s="188"/>
      <c r="G105" s="188"/>
      <c r="H105" s="188"/>
      <c r="I105" s="188"/>
      <c r="J105" s="189">
        <f>J329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106</v>
      </c>
      <c r="E106" s="188"/>
      <c r="F106" s="188"/>
      <c r="G106" s="188"/>
      <c r="H106" s="188"/>
      <c r="I106" s="188"/>
      <c r="J106" s="189">
        <f>J343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Srch, ul. Na Kopečku - kanalizace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1 - Jednotná kanalizace, kanalizační výtlak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Srch</v>
      </c>
      <c r="G120" s="40"/>
      <c r="H120" s="40"/>
      <c r="I120" s="32" t="s">
        <v>22</v>
      </c>
      <c r="J120" s="79" t="str">
        <f>IF(J12="","",J12)</f>
        <v>23. 5. 2024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Vodovody a kanalizace Pardubice, a.s.</v>
      </c>
      <c r="G122" s="40"/>
      <c r="H122" s="40"/>
      <c r="I122" s="32" t="s">
        <v>30</v>
      </c>
      <c r="J122" s="36" t="str">
        <f>E21</f>
        <v>Multiaqua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Jiří Svoboda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108</v>
      </c>
      <c r="D125" s="194" t="s">
        <v>61</v>
      </c>
      <c r="E125" s="194" t="s">
        <v>57</v>
      </c>
      <c r="F125" s="194" t="s">
        <v>58</v>
      </c>
      <c r="G125" s="194" t="s">
        <v>109</v>
      </c>
      <c r="H125" s="194" t="s">
        <v>110</v>
      </c>
      <c r="I125" s="194" t="s">
        <v>111</v>
      </c>
      <c r="J125" s="194" t="s">
        <v>94</v>
      </c>
      <c r="K125" s="195" t="s">
        <v>112</v>
      </c>
      <c r="L125" s="196"/>
      <c r="M125" s="100" t="s">
        <v>1</v>
      </c>
      <c r="N125" s="101" t="s">
        <v>40</v>
      </c>
      <c r="O125" s="101" t="s">
        <v>113</v>
      </c>
      <c r="P125" s="101" t="s">
        <v>114</v>
      </c>
      <c r="Q125" s="101" t="s">
        <v>115</v>
      </c>
      <c r="R125" s="101" t="s">
        <v>116</v>
      </c>
      <c r="S125" s="101" t="s">
        <v>117</v>
      </c>
      <c r="T125" s="102" t="s">
        <v>118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119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2092.6487276971202</v>
      </c>
      <c r="S126" s="104"/>
      <c r="T126" s="200">
        <f>T127</f>
        <v>785.82636000000002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96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120</v>
      </c>
      <c r="F127" s="205" t="s">
        <v>121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P128+P197+P205+P208+P225+P259+P323+P329+P343</f>
        <v>0</v>
      </c>
      <c r="Q127" s="210"/>
      <c r="R127" s="211">
        <f>R128+R197+R205+R208+R225+R259+R323+R329+R343</f>
        <v>2092.6487276971202</v>
      </c>
      <c r="S127" s="210"/>
      <c r="T127" s="212">
        <f>T128+T197+T205+T208+T225+T259+T323+T329+T343</f>
        <v>785.82636000000002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75</v>
      </c>
      <c r="AU127" s="214" t="s">
        <v>76</v>
      </c>
      <c r="AY127" s="213" t="s">
        <v>122</v>
      </c>
      <c r="BK127" s="215">
        <f>BK128+BK197+BK205+BK208+BK225+BK259+BK323+BK329+BK343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81</v>
      </c>
      <c r="F128" s="216" t="s">
        <v>123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SUM(P129:P196)</f>
        <v>0</v>
      </c>
      <c r="Q128" s="210"/>
      <c r="R128" s="211">
        <f>SUM(R129:R196)</f>
        <v>1881.6697678371202</v>
      </c>
      <c r="S128" s="210"/>
      <c r="T128" s="212">
        <f>SUM(T129:T196)</f>
        <v>697.29205999999999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75</v>
      </c>
      <c r="AU128" s="214" t="s">
        <v>81</v>
      </c>
      <c r="AY128" s="213" t="s">
        <v>122</v>
      </c>
      <c r="BK128" s="215">
        <f>SUM(BK129:BK196)</f>
        <v>0</v>
      </c>
    </row>
    <row r="129" s="2" customFormat="1" ht="66.75" customHeight="1">
      <c r="A129" s="38"/>
      <c r="B129" s="39"/>
      <c r="C129" s="218" t="s">
        <v>81</v>
      </c>
      <c r="D129" s="218" t="s">
        <v>124</v>
      </c>
      <c r="E129" s="219" t="s">
        <v>125</v>
      </c>
      <c r="F129" s="220" t="s">
        <v>126</v>
      </c>
      <c r="G129" s="221" t="s">
        <v>127</v>
      </c>
      <c r="H129" s="222">
        <v>909</v>
      </c>
      <c r="I129" s="223"/>
      <c r="J129" s="224">
        <f>ROUND(I129*H129,2)</f>
        <v>0</v>
      </c>
      <c r="K129" s="220" t="s">
        <v>128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263.60999999999996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85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129</v>
      </c>
      <c r="BM129" s="229" t="s">
        <v>130</v>
      </c>
    </row>
    <row r="130" s="13" customFormat="1">
      <c r="A130" s="13"/>
      <c r="B130" s="231"/>
      <c r="C130" s="232"/>
      <c r="D130" s="233" t="s">
        <v>131</v>
      </c>
      <c r="E130" s="234" t="s">
        <v>1</v>
      </c>
      <c r="F130" s="235" t="s">
        <v>132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131</v>
      </c>
      <c r="AU130" s="241" t="s">
        <v>85</v>
      </c>
      <c r="AV130" s="13" t="s">
        <v>81</v>
      </c>
      <c r="AW130" s="13" t="s">
        <v>32</v>
      </c>
      <c r="AX130" s="13" t="s">
        <v>76</v>
      </c>
      <c r="AY130" s="241" t="s">
        <v>122</v>
      </c>
    </row>
    <row r="131" s="14" customFormat="1">
      <c r="A131" s="14"/>
      <c r="B131" s="242"/>
      <c r="C131" s="243"/>
      <c r="D131" s="233" t="s">
        <v>131</v>
      </c>
      <c r="E131" s="244" t="s">
        <v>1</v>
      </c>
      <c r="F131" s="245" t="s">
        <v>133</v>
      </c>
      <c r="G131" s="243"/>
      <c r="H131" s="246">
        <v>20.800000000000001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131</v>
      </c>
      <c r="AU131" s="252" t="s">
        <v>85</v>
      </c>
      <c r="AV131" s="14" t="s">
        <v>85</v>
      </c>
      <c r="AW131" s="14" t="s">
        <v>32</v>
      </c>
      <c r="AX131" s="14" t="s">
        <v>76</v>
      </c>
      <c r="AY131" s="252" t="s">
        <v>122</v>
      </c>
    </row>
    <row r="132" s="14" customFormat="1">
      <c r="A132" s="14"/>
      <c r="B132" s="242"/>
      <c r="C132" s="243"/>
      <c r="D132" s="233" t="s">
        <v>131</v>
      </c>
      <c r="E132" s="244" t="s">
        <v>1</v>
      </c>
      <c r="F132" s="245" t="s">
        <v>134</v>
      </c>
      <c r="G132" s="243"/>
      <c r="H132" s="246">
        <v>114.76000000000001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131</v>
      </c>
      <c r="AU132" s="252" t="s">
        <v>85</v>
      </c>
      <c r="AV132" s="14" t="s">
        <v>85</v>
      </c>
      <c r="AW132" s="14" t="s">
        <v>32</v>
      </c>
      <c r="AX132" s="14" t="s">
        <v>76</v>
      </c>
      <c r="AY132" s="252" t="s">
        <v>122</v>
      </c>
    </row>
    <row r="133" s="14" customFormat="1">
      <c r="A133" s="14"/>
      <c r="B133" s="242"/>
      <c r="C133" s="243"/>
      <c r="D133" s="233" t="s">
        <v>131</v>
      </c>
      <c r="E133" s="244" t="s">
        <v>1</v>
      </c>
      <c r="F133" s="245" t="s">
        <v>135</v>
      </c>
      <c r="G133" s="243"/>
      <c r="H133" s="246">
        <v>773.44000000000005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131</v>
      </c>
      <c r="AU133" s="252" t="s">
        <v>85</v>
      </c>
      <c r="AV133" s="14" t="s">
        <v>85</v>
      </c>
      <c r="AW133" s="14" t="s">
        <v>32</v>
      </c>
      <c r="AX133" s="14" t="s">
        <v>76</v>
      </c>
      <c r="AY133" s="252" t="s">
        <v>122</v>
      </c>
    </row>
    <row r="134" s="15" customFormat="1">
      <c r="A134" s="15"/>
      <c r="B134" s="253"/>
      <c r="C134" s="254"/>
      <c r="D134" s="233" t="s">
        <v>131</v>
      </c>
      <c r="E134" s="255" t="s">
        <v>1</v>
      </c>
      <c r="F134" s="256" t="s">
        <v>136</v>
      </c>
      <c r="G134" s="254"/>
      <c r="H134" s="257">
        <v>909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131</v>
      </c>
      <c r="AU134" s="263" t="s">
        <v>85</v>
      </c>
      <c r="AV134" s="15" t="s">
        <v>129</v>
      </c>
      <c r="AW134" s="15" t="s">
        <v>32</v>
      </c>
      <c r="AX134" s="15" t="s">
        <v>81</v>
      </c>
      <c r="AY134" s="263" t="s">
        <v>122</v>
      </c>
    </row>
    <row r="135" s="2" customFormat="1" ht="62.7" customHeight="1">
      <c r="A135" s="38"/>
      <c r="B135" s="39"/>
      <c r="C135" s="218" t="s">
        <v>85</v>
      </c>
      <c r="D135" s="218" t="s">
        <v>124</v>
      </c>
      <c r="E135" s="219" t="s">
        <v>137</v>
      </c>
      <c r="F135" s="220" t="s">
        <v>138</v>
      </c>
      <c r="G135" s="221" t="s">
        <v>127</v>
      </c>
      <c r="H135" s="222">
        <v>454.5</v>
      </c>
      <c r="I135" s="223"/>
      <c r="J135" s="224">
        <f>ROUND(I135*H135,2)</f>
        <v>0</v>
      </c>
      <c r="K135" s="220" t="s">
        <v>128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0.32500000000000001</v>
      </c>
      <c r="T135" s="228">
        <f>S135*H135</f>
        <v>147.71250000000001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129</v>
      </c>
      <c r="AT135" s="229" t="s">
        <v>124</v>
      </c>
      <c r="AU135" s="229" t="s">
        <v>85</v>
      </c>
      <c r="AY135" s="17" t="s">
        <v>122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129</v>
      </c>
      <c r="BM135" s="229" t="s">
        <v>139</v>
      </c>
    </row>
    <row r="136" s="14" customFormat="1">
      <c r="A136" s="14"/>
      <c r="B136" s="242"/>
      <c r="C136" s="243"/>
      <c r="D136" s="233" t="s">
        <v>131</v>
      </c>
      <c r="E136" s="244" t="s">
        <v>1</v>
      </c>
      <c r="F136" s="245" t="s">
        <v>140</v>
      </c>
      <c r="G136" s="243"/>
      <c r="H136" s="246">
        <v>10.4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131</v>
      </c>
      <c r="AU136" s="252" t="s">
        <v>85</v>
      </c>
      <c r="AV136" s="14" t="s">
        <v>85</v>
      </c>
      <c r="AW136" s="14" t="s">
        <v>32</v>
      </c>
      <c r="AX136" s="14" t="s">
        <v>76</v>
      </c>
      <c r="AY136" s="252" t="s">
        <v>122</v>
      </c>
    </row>
    <row r="137" s="14" customFormat="1">
      <c r="A137" s="14"/>
      <c r="B137" s="242"/>
      <c r="C137" s="243"/>
      <c r="D137" s="233" t="s">
        <v>131</v>
      </c>
      <c r="E137" s="244" t="s">
        <v>1</v>
      </c>
      <c r="F137" s="245" t="s">
        <v>141</v>
      </c>
      <c r="G137" s="243"/>
      <c r="H137" s="246">
        <v>57.380000000000003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131</v>
      </c>
      <c r="AU137" s="252" t="s">
        <v>85</v>
      </c>
      <c r="AV137" s="14" t="s">
        <v>85</v>
      </c>
      <c r="AW137" s="14" t="s">
        <v>32</v>
      </c>
      <c r="AX137" s="14" t="s">
        <v>76</v>
      </c>
      <c r="AY137" s="252" t="s">
        <v>122</v>
      </c>
    </row>
    <row r="138" s="14" customFormat="1">
      <c r="A138" s="14"/>
      <c r="B138" s="242"/>
      <c r="C138" s="243"/>
      <c r="D138" s="233" t="s">
        <v>131</v>
      </c>
      <c r="E138" s="244" t="s">
        <v>1</v>
      </c>
      <c r="F138" s="245" t="s">
        <v>142</v>
      </c>
      <c r="G138" s="243"/>
      <c r="H138" s="246">
        <v>386.72000000000003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131</v>
      </c>
      <c r="AU138" s="252" t="s">
        <v>85</v>
      </c>
      <c r="AV138" s="14" t="s">
        <v>85</v>
      </c>
      <c r="AW138" s="14" t="s">
        <v>32</v>
      </c>
      <c r="AX138" s="14" t="s">
        <v>76</v>
      </c>
      <c r="AY138" s="252" t="s">
        <v>122</v>
      </c>
    </row>
    <row r="139" s="15" customFormat="1">
      <c r="A139" s="15"/>
      <c r="B139" s="253"/>
      <c r="C139" s="254"/>
      <c r="D139" s="233" t="s">
        <v>131</v>
      </c>
      <c r="E139" s="255" t="s">
        <v>1</v>
      </c>
      <c r="F139" s="256" t="s">
        <v>136</v>
      </c>
      <c r="G139" s="254"/>
      <c r="H139" s="257">
        <v>454.5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131</v>
      </c>
      <c r="AU139" s="263" t="s">
        <v>85</v>
      </c>
      <c r="AV139" s="15" t="s">
        <v>129</v>
      </c>
      <c r="AW139" s="15" t="s">
        <v>32</v>
      </c>
      <c r="AX139" s="15" t="s">
        <v>81</v>
      </c>
      <c r="AY139" s="263" t="s">
        <v>122</v>
      </c>
    </row>
    <row r="140" s="2" customFormat="1" ht="55.5" customHeight="1">
      <c r="A140" s="38"/>
      <c r="B140" s="39"/>
      <c r="C140" s="218" t="s">
        <v>143</v>
      </c>
      <c r="D140" s="218" t="s">
        <v>124</v>
      </c>
      <c r="E140" s="219" t="s">
        <v>144</v>
      </c>
      <c r="F140" s="220" t="s">
        <v>145</v>
      </c>
      <c r="G140" s="221" t="s">
        <v>127</v>
      </c>
      <c r="H140" s="222">
        <v>175.19999999999999</v>
      </c>
      <c r="I140" s="223"/>
      <c r="J140" s="224">
        <f>ROUND(I140*H140,2)</f>
        <v>0</v>
      </c>
      <c r="K140" s="220" t="s">
        <v>128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0.098000000000000004</v>
      </c>
      <c r="T140" s="228">
        <f>S140*H140</f>
        <v>17.169599999999999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129</v>
      </c>
      <c r="AT140" s="229" t="s">
        <v>124</v>
      </c>
      <c r="AU140" s="229" t="s">
        <v>85</v>
      </c>
      <c r="AY140" s="17" t="s">
        <v>122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129</v>
      </c>
      <c r="BM140" s="229" t="s">
        <v>146</v>
      </c>
    </row>
    <row r="141" s="14" customFormat="1">
      <c r="A141" s="14"/>
      <c r="B141" s="242"/>
      <c r="C141" s="243"/>
      <c r="D141" s="233" t="s">
        <v>131</v>
      </c>
      <c r="E141" s="244" t="s">
        <v>1</v>
      </c>
      <c r="F141" s="245" t="s">
        <v>147</v>
      </c>
      <c r="G141" s="243"/>
      <c r="H141" s="246">
        <v>26.399999999999999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131</v>
      </c>
      <c r="AU141" s="252" t="s">
        <v>85</v>
      </c>
      <c r="AV141" s="14" t="s">
        <v>85</v>
      </c>
      <c r="AW141" s="14" t="s">
        <v>32</v>
      </c>
      <c r="AX141" s="14" t="s">
        <v>76</v>
      </c>
      <c r="AY141" s="252" t="s">
        <v>122</v>
      </c>
    </row>
    <row r="142" s="14" customFormat="1">
      <c r="A142" s="14"/>
      <c r="B142" s="242"/>
      <c r="C142" s="243"/>
      <c r="D142" s="233" t="s">
        <v>131</v>
      </c>
      <c r="E142" s="244" t="s">
        <v>1</v>
      </c>
      <c r="F142" s="245" t="s">
        <v>148</v>
      </c>
      <c r="G142" s="243"/>
      <c r="H142" s="246">
        <v>148.80000000000001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131</v>
      </c>
      <c r="AU142" s="252" t="s">
        <v>85</v>
      </c>
      <c r="AV142" s="14" t="s">
        <v>85</v>
      </c>
      <c r="AW142" s="14" t="s">
        <v>32</v>
      </c>
      <c r="AX142" s="14" t="s">
        <v>76</v>
      </c>
      <c r="AY142" s="252" t="s">
        <v>122</v>
      </c>
    </row>
    <row r="143" s="15" customFormat="1">
      <c r="A143" s="15"/>
      <c r="B143" s="253"/>
      <c r="C143" s="254"/>
      <c r="D143" s="233" t="s">
        <v>131</v>
      </c>
      <c r="E143" s="255" t="s">
        <v>1</v>
      </c>
      <c r="F143" s="256" t="s">
        <v>136</v>
      </c>
      <c r="G143" s="254"/>
      <c r="H143" s="257">
        <v>175.19999999999999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131</v>
      </c>
      <c r="AU143" s="263" t="s">
        <v>85</v>
      </c>
      <c r="AV143" s="15" t="s">
        <v>129</v>
      </c>
      <c r="AW143" s="15" t="s">
        <v>32</v>
      </c>
      <c r="AX143" s="15" t="s">
        <v>81</v>
      </c>
      <c r="AY143" s="263" t="s">
        <v>122</v>
      </c>
    </row>
    <row r="144" s="2" customFormat="1" ht="55.5" customHeight="1">
      <c r="A144" s="38"/>
      <c r="B144" s="39"/>
      <c r="C144" s="218" t="s">
        <v>129</v>
      </c>
      <c r="D144" s="218" t="s">
        <v>124</v>
      </c>
      <c r="E144" s="219" t="s">
        <v>149</v>
      </c>
      <c r="F144" s="220" t="s">
        <v>150</v>
      </c>
      <c r="G144" s="221" t="s">
        <v>127</v>
      </c>
      <c r="H144" s="222">
        <v>1221.818</v>
      </c>
      <c r="I144" s="223"/>
      <c r="J144" s="224">
        <f>ROUND(I144*H144,2)</f>
        <v>0</v>
      </c>
      <c r="K144" s="220" t="s">
        <v>128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0.22</v>
      </c>
      <c r="T144" s="228">
        <f>S144*H144</f>
        <v>268.79996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129</v>
      </c>
      <c r="AT144" s="229" t="s">
        <v>124</v>
      </c>
      <c r="AU144" s="229" t="s">
        <v>85</v>
      </c>
      <c r="AY144" s="17" t="s">
        <v>122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129</v>
      </c>
      <c r="BM144" s="229" t="s">
        <v>151</v>
      </c>
    </row>
    <row r="145" s="13" customFormat="1">
      <c r="A145" s="13"/>
      <c r="B145" s="231"/>
      <c r="C145" s="232"/>
      <c r="D145" s="233" t="s">
        <v>131</v>
      </c>
      <c r="E145" s="234" t="s">
        <v>1</v>
      </c>
      <c r="F145" s="235" t="s">
        <v>152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131</v>
      </c>
      <c r="AU145" s="241" t="s">
        <v>85</v>
      </c>
      <c r="AV145" s="13" t="s">
        <v>81</v>
      </c>
      <c r="AW145" s="13" t="s">
        <v>32</v>
      </c>
      <c r="AX145" s="13" t="s">
        <v>76</v>
      </c>
      <c r="AY145" s="241" t="s">
        <v>122</v>
      </c>
    </row>
    <row r="146" s="14" customFormat="1">
      <c r="A146" s="14"/>
      <c r="B146" s="242"/>
      <c r="C146" s="243"/>
      <c r="D146" s="233" t="s">
        <v>131</v>
      </c>
      <c r="E146" s="244" t="s">
        <v>1</v>
      </c>
      <c r="F146" s="245" t="s">
        <v>153</v>
      </c>
      <c r="G146" s="243"/>
      <c r="H146" s="246">
        <v>28.800000000000001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131</v>
      </c>
      <c r="AU146" s="252" t="s">
        <v>85</v>
      </c>
      <c r="AV146" s="14" t="s">
        <v>85</v>
      </c>
      <c r="AW146" s="14" t="s">
        <v>32</v>
      </c>
      <c r="AX146" s="14" t="s">
        <v>76</v>
      </c>
      <c r="AY146" s="252" t="s">
        <v>122</v>
      </c>
    </row>
    <row r="147" s="14" customFormat="1">
      <c r="A147" s="14"/>
      <c r="B147" s="242"/>
      <c r="C147" s="243"/>
      <c r="D147" s="233" t="s">
        <v>131</v>
      </c>
      <c r="E147" s="244" t="s">
        <v>1</v>
      </c>
      <c r="F147" s="245" t="s">
        <v>154</v>
      </c>
      <c r="G147" s="243"/>
      <c r="H147" s="246">
        <v>177.87799999999999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131</v>
      </c>
      <c r="AU147" s="252" t="s">
        <v>85</v>
      </c>
      <c r="AV147" s="14" t="s">
        <v>85</v>
      </c>
      <c r="AW147" s="14" t="s">
        <v>32</v>
      </c>
      <c r="AX147" s="14" t="s">
        <v>76</v>
      </c>
      <c r="AY147" s="252" t="s">
        <v>122</v>
      </c>
    </row>
    <row r="148" s="14" customFormat="1">
      <c r="A148" s="14"/>
      <c r="B148" s="242"/>
      <c r="C148" s="243"/>
      <c r="D148" s="233" t="s">
        <v>131</v>
      </c>
      <c r="E148" s="244" t="s">
        <v>1</v>
      </c>
      <c r="F148" s="245" t="s">
        <v>155</v>
      </c>
      <c r="G148" s="243"/>
      <c r="H148" s="246">
        <v>1015.14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131</v>
      </c>
      <c r="AU148" s="252" t="s">
        <v>85</v>
      </c>
      <c r="AV148" s="14" t="s">
        <v>85</v>
      </c>
      <c r="AW148" s="14" t="s">
        <v>32</v>
      </c>
      <c r="AX148" s="14" t="s">
        <v>76</v>
      </c>
      <c r="AY148" s="252" t="s">
        <v>122</v>
      </c>
    </row>
    <row r="149" s="15" customFormat="1">
      <c r="A149" s="15"/>
      <c r="B149" s="253"/>
      <c r="C149" s="254"/>
      <c r="D149" s="233" t="s">
        <v>131</v>
      </c>
      <c r="E149" s="255" t="s">
        <v>1</v>
      </c>
      <c r="F149" s="256" t="s">
        <v>136</v>
      </c>
      <c r="G149" s="254"/>
      <c r="H149" s="257">
        <v>1221.818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131</v>
      </c>
      <c r="AU149" s="263" t="s">
        <v>85</v>
      </c>
      <c r="AV149" s="15" t="s">
        <v>129</v>
      </c>
      <c r="AW149" s="15" t="s">
        <v>32</v>
      </c>
      <c r="AX149" s="15" t="s">
        <v>81</v>
      </c>
      <c r="AY149" s="263" t="s">
        <v>122</v>
      </c>
    </row>
    <row r="150" s="2" customFormat="1" ht="16.5" customHeight="1">
      <c r="A150" s="38"/>
      <c r="B150" s="39"/>
      <c r="C150" s="218" t="s">
        <v>156</v>
      </c>
      <c r="D150" s="218" t="s">
        <v>124</v>
      </c>
      <c r="E150" s="219" t="s">
        <v>157</v>
      </c>
      <c r="F150" s="220" t="s">
        <v>158</v>
      </c>
      <c r="G150" s="221" t="s">
        <v>159</v>
      </c>
      <c r="H150" s="222">
        <v>50</v>
      </c>
      <c r="I150" s="223"/>
      <c r="J150" s="224">
        <f>ROUND(I150*H150,2)</f>
        <v>0</v>
      </c>
      <c r="K150" s="220" t="s">
        <v>128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0.00719295</v>
      </c>
      <c r="R150" s="227">
        <f>Q150*H150</f>
        <v>0.35964750000000001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129</v>
      </c>
      <c r="AT150" s="229" t="s">
        <v>124</v>
      </c>
      <c r="AU150" s="229" t="s">
        <v>85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129</v>
      </c>
      <c r="BM150" s="229" t="s">
        <v>160</v>
      </c>
    </row>
    <row r="151" s="2" customFormat="1" ht="24.15" customHeight="1">
      <c r="A151" s="38"/>
      <c r="B151" s="39"/>
      <c r="C151" s="218" t="s">
        <v>161</v>
      </c>
      <c r="D151" s="218" t="s">
        <v>124</v>
      </c>
      <c r="E151" s="219" t="s">
        <v>162</v>
      </c>
      <c r="F151" s="220" t="s">
        <v>163</v>
      </c>
      <c r="G151" s="221" t="s">
        <v>164</v>
      </c>
      <c r="H151" s="222">
        <v>1200</v>
      </c>
      <c r="I151" s="223"/>
      <c r="J151" s="224">
        <f>ROUND(I151*H151,2)</f>
        <v>0</v>
      </c>
      <c r="K151" s="220" t="s">
        <v>128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3.2634E-05</v>
      </c>
      <c r="R151" s="227">
        <f>Q151*H151</f>
        <v>0.039160800000000003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129</v>
      </c>
      <c r="AT151" s="229" t="s">
        <v>124</v>
      </c>
      <c r="AU151" s="229" t="s">
        <v>85</v>
      </c>
      <c r="AY151" s="17" t="s">
        <v>122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129</v>
      </c>
      <c r="BM151" s="229" t="s">
        <v>165</v>
      </c>
    </row>
    <row r="152" s="14" customFormat="1">
      <c r="A152" s="14"/>
      <c r="B152" s="242"/>
      <c r="C152" s="243"/>
      <c r="D152" s="233" t="s">
        <v>131</v>
      </c>
      <c r="E152" s="244" t="s">
        <v>1</v>
      </c>
      <c r="F152" s="245" t="s">
        <v>166</v>
      </c>
      <c r="G152" s="243"/>
      <c r="H152" s="246">
        <v>1200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131</v>
      </c>
      <c r="AU152" s="252" t="s">
        <v>85</v>
      </c>
      <c r="AV152" s="14" t="s">
        <v>85</v>
      </c>
      <c r="AW152" s="14" t="s">
        <v>32</v>
      </c>
      <c r="AX152" s="14" t="s">
        <v>81</v>
      </c>
      <c r="AY152" s="252" t="s">
        <v>122</v>
      </c>
    </row>
    <row r="153" s="2" customFormat="1" ht="37.8" customHeight="1">
      <c r="A153" s="38"/>
      <c r="B153" s="39"/>
      <c r="C153" s="218" t="s">
        <v>167</v>
      </c>
      <c r="D153" s="218" t="s">
        <v>124</v>
      </c>
      <c r="E153" s="219" t="s">
        <v>168</v>
      </c>
      <c r="F153" s="220" t="s">
        <v>169</v>
      </c>
      <c r="G153" s="221" t="s">
        <v>170</v>
      </c>
      <c r="H153" s="222">
        <v>150</v>
      </c>
      <c r="I153" s="223"/>
      <c r="J153" s="224">
        <f>ROUND(I153*H153,2)</f>
        <v>0</v>
      </c>
      <c r="K153" s="220" t="s">
        <v>128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85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129</v>
      </c>
      <c r="BM153" s="229" t="s">
        <v>171</v>
      </c>
    </row>
    <row r="154" s="14" customFormat="1">
      <c r="A154" s="14"/>
      <c r="B154" s="242"/>
      <c r="C154" s="243"/>
      <c r="D154" s="233" t="s">
        <v>131</v>
      </c>
      <c r="E154" s="244" t="s">
        <v>1</v>
      </c>
      <c r="F154" s="245" t="s">
        <v>172</v>
      </c>
      <c r="G154" s="243"/>
      <c r="H154" s="246">
        <v>150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131</v>
      </c>
      <c r="AU154" s="252" t="s">
        <v>85</v>
      </c>
      <c r="AV154" s="14" t="s">
        <v>85</v>
      </c>
      <c r="AW154" s="14" t="s">
        <v>32</v>
      </c>
      <c r="AX154" s="14" t="s">
        <v>81</v>
      </c>
      <c r="AY154" s="252" t="s">
        <v>122</v>
      </c>
    </row>
    <row r="155" s="2" customFormat="1" ht="90" customHeight="1">
      <c r="A155" s="38"/>
      <c r="B155" s="39"/>
      <c r="C155" s="218" t="s">
        <v>173</v>
      </c>
      <c r="D155" s="218" t="s">
        <v>124</v>
      </c>
      <c r="E155" s="219" t="s">
        <v>174</v>
      </c>
      <c r="F155" s="220" t="s">
        <v>175</v>
      </c>
      <c r="G155" s="221" t="s">
        <v>159</v>
      </c>
      <c r="H155" s="222">
        <v>44</v>
      </c>
      <c r="I155" s="223"/>
      <c r="J155" s="224">
        <f>ROUND(I155*H155,2)</f>
        <v>0</v>
      </c>
      <c r="K155" s="220" t="s">
        <v>128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0.036900000000000002</v>
      </c>
      <c r="R155" s="227">
        <f>Q155*H155</f>
        <v>1.6236000000000002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129</v>
      </c>
      <c r="AT155" s="229" t="s">
        <v>124</v>
      </c>
      <c r="AU155" s="229" t="s">
        <v>85</v>
      </c>
      <c r="AY155" s="17" t="s">
        <v>122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129</v>
      </c>
      <c r="BM155" s="229" t="s">
        <v>176</v>
      </c>
    </row>
    <row r="156" s="14" customFormat="1">
      <c r="A156" s="14"/>
      <c r="B156" s="242"/>
      <c r="C156" s="243"/>
      <c r="D156" s="233" t="s">
        <v>131</v>
      </c>
      <c r="E156" s="244" t="s">
        <v>1</v>
      </c>
      <c r="F156" s="245" t="s">
        <v>177</v>
      </c>
      <c r="G156" s="243"/>
      <c r="H156" s="246">
        <v>32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131</v>
      </c>
      <c r="AU156" s="252" t="s">
        <v>85</v>
      </c>
      <c r="AV156" s="14" t="s">
        <v>85</v>
      </c>
      <c r="AW156" s="14" t="s">
        <v>32</v>
      </c>
      <c r="AX156" s="14" t="s">
        <v>76</v>
      </c>
      <c r="AY156" s="252" t="s">
        <v>122</v>
      </c>
    </row>
    <row r="157" s="14" customFormat="1">
      <c r="A157" s="14"/>
      <c r="B157" s="242"/>
      <c r="C157" s="243"/>
      <c r="D157" s="233" t="s">
        <v>131</v>
      </c>
      <c r="E157" s="244" t="s">
        <v>1</v>
      </c>
      <c r="F157" s="245" t="s">
        <v>178</v>
      </c>
      <c r="G157" s="243"/>
      <c r="H157" s="246">
        <v>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131</v>
      </c>
      <c r="AU157" s="252" t="s">
        <v>85</v>
      </c>
      <c r="AV157" s="14" t="s">
        <v>85</v>
      </c>
      <c r="AW157" s="14" t="s">
        <v>32</v>
      </c>
      <c r="AX157" s="14" t="s">
        <v>76</v>
      </c>
      <c r="AY157" s="252" t="s">
        <v>122</v>
      </c>
    </row>
    <row r="158" s="14" customFormat="1">
      <c r="A158" s="14"/>
      <c r="B158" s="242"/>
      <c r="C158" s="243"/>
      <c r="D158" s="233" t="s">
        <v>131</v>
      </c>
      <c r="E158" s="244" t="s">
        <v>1</v>
      </c>
      <c r="F158" s="245" t="s">
        <v>179</v>
      </c>
      <c r="G158" s="243"/>
      <c r="H158" s="246">
        <v>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131</v>
      </c>
      <c r="AU158" s="252" t="s">
        <v>85</v>
      </c>
      <c r="AV158" s="14" t="s">
        <v>85</v>
      </c>
      <c r="AW158" s="14" t="s">
        <v>32</v>
      </c>
      <c r="AX158" s="14" t="s">
        <v>76</v>
      </c>
      <c r="AY158" s="252" t="s">
        <v>122</v>
      </c>
    </row>
    <row r="159" s="15" customFormat="1">
      <c r="A159" s="15"/>
      <c r="B159" s="253"/>
      <c r="C159" s="254"/>
      <c r="D159" s="233" t="s">
        <v>131</v>
      </c>
      <c r="E159" s="255" t="s">
        <v>1</v>
      </c>
      <c r="F159" s="256" t="s">
        <v>136</v>
      </c>
      <c r="G159" s="254"/>
      <c r="H159" s="257">
        <v>44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131</v>
      </c>
      <c r="AU159" s="263" t="s">
        <v>85</v>
      </c>
      <c r="AV159" s="15" t="s">
        <v>129</v>
      </c>
      <c r="AW159" s="15" t="s">
        <v>32</v>
      </c>
      <c r="AX159" s="15" t="s">
        <v>81</v>
      </c>
      <c r="AY159" s="263" t="s">
        <v>122</v>
      </c>
    </row>
    <row r="160" s="2" customFormat="1" ht="90" customHeight="1">
      <c r="A160" s="38"/>
      <c r="B160" s="39"/>
      <c r="C160" s="218" t="s">
        <v>180</v>
      </c>
      <c r="D160" s="218" t="s">
        <v>124</v>
      </c>
      <c r="E160" s="219" t="s">
        <v>181</v>
      </c>
      <c r="F160" s="220" t="s">
        <v>182</v>
      </c>
      <c r="G160" s="221" t="s">
        <v>159</v>
      </c>
      <c r="H160" s="222">
        <v>11</v>
      </c>
      <c r="I160" s="223"/>
      <c r="J160" s="224">
        <f>ROUND(I160*H160,2)</f>
        <v>0</v>
      </c>
      <c r="K160" s="220" t="s">
        <v>128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0.036904300000000001</v>
      </c>
      <c r="R160" s="227">
        <f>Q160*H160</f>
        <v>0.40594730000000001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129</v>
      </c>
      <c r="AT160" s="229" t="s">
        <v>124</v>
      </c>
      <c r="AU160" s="229" t="s">
        <v>85</v>
      </c>
      <c r="AY160" s="17" t="s">
        <v>122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129</v>
      </c>
      <c r="BM160" s="229" t="s">
        <v>183</v>
      </c>
    </row>
    <row r="161" s="14" customFormat="1">
      <c r="A161" s="14"/>
      <c r="B161" s="242"/>
      <c r="C161" s="243"/>
      <c r="D161" s="233" t="s">
        <v>131</v>
      </c>
      <c r="E161" s="244" t="s">
        <v>1</v>
      </c>
      <c r="F161" s="245" t="s">
        <v>184</v>
      </c>
      <c r="G161" s="243"/>
      <c r="H161" s="246">
        <v>7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131</v>
      </c>
      <c r="AU161" s="252" t="s">
        <v>85</v>
      </c>
      <c r="AV161" s="14" t="s">
        <v>85</v>
      </c>
      <c r="AW161" s="14" t="s">
        <v>32</v>
      </c>
      <c r="AX161" s="14" t="s">
        <v>76</v>
      </c>
      <c r="AY161" s="252" t="s">
        <v>122</v>
      </c>
    </row>
    <row r="162" s="14" customFormat="1">
      <c r="A162" s="14"/>
      <c r="B162" s="242"/>
      <c r="C162" s="243"/>
      <c r="D162" s="233" t="s">
        <v>131</v>
      </c>
      <c r="E162" s="244" t="s">
        <v>1</v>
      </c>
      <c r="F162" s="245" t="s">
        <v>185</v>
      </c>
      <c r="G162" s="243"/>
      <c r="H162" s="246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131</v>
      </c>
      <c r="AU162" s="252" t="s">
        <v>85</v>
      </c>
      <c r="AV162" s="14" t="s">
        <v>85</v>
      </c>
      <c r="AW162" s="14" t="s">
        <v>32</v>
      </c>
      <c r="AX162" s="14" t="s">
        <v>76</v>
      </c>
      <c r="AY162" s="252" t="s">
        <v>122</v>
      </c>
    </row>
    <row r="163" s="14" customFormat="1">
      <c r="A163" s="14"/>
      <c r="B163" s="242"/>
      <c r="C163" s="243"/>
      <c r="D163" s="233" t="s">
        <v>131</v>
      </c>
      <c r="E163" s="244" t="s">
        <v>1</v>
      </c>
      <c r="F163" s="245" t="s">
        <v>186</v>
      </c>
      <c r="G163" s="243"/>
      <c r="H163" s="246">
        <v>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131</v>
      </c>
      <c r="AU163" s="252" t="s">
        <v>85</v>
      </c>
      <c r="AV163" s="14" t="s">
        <v>85</v>
      </c>
      <c r="AW163" s="14" t="s">
        <v>32</v>
      </c>
      <c r="AX163" s="14" t="s">
        <v>76</v>
      </c>
      <c r="AY163" s="252" t="s">
        <v>122</v>
      </c>
    </row>
    <row r="164" s="14" customFormat="1">
      <c r="A164" s="14"/>
      <c r="B164" s="242"/>
      <c r="C164" s="243"/>
      <c r="D164" s="233" t="s">
        <v>131</v>
      </c>
      <c r="E164" s="244" t="s">
        <v>1</v>
      </c>
      <c r="F164" s="245" t="s">
        <v>187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131</v>
      </c>
      <c r="AU164" s="252" t="s">
        <v>85</v>
      </c>
      <c r="AV164" s="14" t="s">
        <v>85</v>
      </c>
      <c r="AW164" s="14" t="s">
        <v>32</v>
      </c>
      <c r="AX164" s="14" t="s">
        <v>76</v>
      </c>
      <c r="AY164" s="252" t="s">
        <v>122</v>
      </c>
    </row>
    <row r="165" s="15" customFormat="1">
      <c r="A165" s="15"/>
      <c r="B165" s="253"/>
      <c r="C165" s="254"/>
      <c r="D165" s="233" t="s">
        <v>131</v>
      </c>
      <c r="E165" s="255" t="s">
        <v>1</v>
      </c>
      <c r="F165" s="256" t="s">
        <v>136</v>
      </c>
      <c r="G165" s="254"/>
      <c r="H165" s="257">
        <v>11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131</v>
      </c>
      <c r="AU165" s="263" t="s">
        <v>85</v>
      </c>
      <c r="AV165" s="15" t="s">
        <v>129</v>
      </c>
      <c r="AW165" s="15" t="s">
        <v>32</v>
      </c>
      <c r="AX165" s="15" t="s">
        <v>81</v>
      </c>
      <c r="AY165" s="263" t="s">
        <v>122</v>
      </c>
    </row>
    <row r="166" s="2" customFormat="1" ht="49.05" customHeight="1">
      <c r="A166" s="38"/>
      <c r="B166" s="39"/>
      <c r="C166" s="218" t="s">
        <v>188</v>
      </c>
      <c r="D166" s="218" t="s">
        <v>124</v>
      </c>
      <c r="E166" s="219" t="s">
        <v>189</v>
      </c>
      <c r="F166" s="220" t="s">
        <v>190</v>
      </c>
      <c r="G166" s="221" t="s">
        <v>191</v>
      </c>
      <c r="H166" s="222">
        <v>544.46299999999997</v>
      </c>
      <c r="I166" s="223"/>
      <c r="J166" s="224">
        <f>ROUND(I166*H166,2)</f>
        <v>0</v>
      </c>
      <c r="K166" s="220" t="s">
        <v>128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129</v>
      </c>
      <c r="AT166" s="229" t="s">
        <v>124</v>
      </c>
      <c r="AU166" s="229" t="s">
        <v>85</v>
      </c>
      <c r="AY166" s="17" t="s">
        <v>122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129</v>
      </c>
      <c r="BM166" s="229" t="s">
        <v>192</v>
      </c>
    </row>
    <row r="167" s="14" customFormat="1">
      <c r="A167" s="14"/>
      <c r="B167" s="242"/>
      <c r="C167" s="243"/>
      <c r="D167" s="233" t="s">
        <v>131</v>
      </c>
      <c r="E167" s="244" t="s">
        <v>1</v>
      </c>
      <c r="F167" s="245" t="s">
        <v>193</v>
      </c>
      <c r="G167" s="243"/>
      <c r="H167" s="246">
        <v>26.623999999999999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131</v>
      </c>
      <c r="AU167" s="252" t="s">
        <v>85</v>
      </c>
      <c r="AV167" s="14" t="s">
        <v>85</v>
      </c>
      <c r="AW167" s="14" t="s">
        <v>32</v>
      </c>
      <c r="AX167" s="14" t="s">
        <v>76</v>
      </c>
      <c r="AY167" s="252" t="s">
        <v>122</v>
      </c>
    </row>
    <row r="168" s="14" customFormat="1">
      <c r="A168" s="14"/>
      <c r="B168" s="242"/>
      <c r="C168" s="243"/>
      <c r="D168" s="233" t="s">
        <v>131</v>
      </c>
      <c r="E168" s="244" t="s">
        <v>1</v>
      </c>
      <c r="F168" s="245" t="s">
        <v>194</v>
      </c>
      <c r="G168" s="243"/>
      <c r="H168" s="246">
        <v>72.299000000000007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131</v>
      </c>
      <c r="AU168" s="252" t="s">
        <v>85</v>
      </c>
      <c r="AV168" s="14" t="s">
        <v>85</v>
      </c>
      <c r="AW168" s="14" t="s">
        <v>32</v>
      </c>
      <c r="AX168" s="14" t="s">
        <v>76</v>
      </c>
      <c r="AY168" s="252" t="s">
        <v>122</v>
      </c>
    </row>
    <row r="169" s="14" customFormat="1">
      <c r="A169" s="14"/>
      <c r="B169" s="242"/>
      <c r="C169" s="243"/>
      <c r="D169" s="233" t="s">
        <v>131</v>
      </c>
      <c r="E169" s="244" t="s">
        <v>1</v>
      </c>
      <c r="F169" s="245" t="s">
        <v>195</v>
      </c>
      <c r="G169" s="243"/>
      <c r="H169" s="246">
        <v>990.00300000000004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131</v>
      </c>
      <c r="AU169" s="252" t="s">
        <v>85</v>
      </c>
      <c r="AV169" s="14" t="s">
        <v>85</v>
      </c>
      <c r="AW169" s="14" t="s">
        <v>32</v>
      </c>
      <c r="AX169" s="14" t="s">
        <v>76</v>
      </c>
      <c r="AY169" s="252" t="s">
        <v>122</v>
      </c>
    </row>
    <row r="170" s="15" customFormat="1">
      <c r="A170" s="15"/>
      <c r="B170" s="253"/>
      <c r="C170" s="254"/>
      <c r="D170" s="233" t="s">
        <v>131</v>
      </c>
      <c r="E170" s="255" t="s">
        <v>1</v>
      </c>
      <c r="F170" s="256" t="s">
        <v>136</v>
      </c>
      <c r="G170" s="254"/>
      <c r="H170" s="257">
        <v>1088.9259999999999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131</v>
      </c>
      <c r="AU170" s="263" t="s">
        <v>85</v>
      </c>
      <c r="AV170" s="15" t="s">
        <v>129</v>
      </c>
      <c r="AW170" s="15" t="s">
        <v>32</v>
      </c>
      <c r="AX170" s="15" t="s">
        <v>76</v>
      </c>
      <c r="AY170" s="263" t="s">
        <v>122</v>
      </c>
    </row>
    <row r="171" s="14" customFormat="1">
      <c r="A171" s="14"/>
      <c r="B171" s="242"/>
      <c r="C171" s="243"/>
      <c r="D171" s="233" t="s">
        <v>131</v>
      </c>
      <c r="E171" s="244" t="s">
        <v>1</v>
      </c>
      <c r="F171" s="245" t="s">
        <v>196</v>
      </c>
      <c r="G171" s="243"/>
      <c r="H171" s="246">
        <v>544.46299999999997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131</v>
      </c>
      <c r="AU171" s="252" t="s">
        <v>85</v>
      </c>
      <c r="AV171" s="14" t="s">
        <v>85</v>
      </c>
      <c r="AW171" s="14" t="s">
        <v>32</v>
      </c>
      <c r="AX171" s="14" t="s">
        <v>81</v>
      </c>
      <c r="AY171" s="252" t="s">
        <v>122</v>
      </c>
    </row>
    <row r="172" s="2" customFormat="1" ht="49.05" customHeight="1">
      <c r="A172" s="38"/>
      <c r="B172" s="39"/>
      <c r="C172" s="218" t="s">
        <v>197</v>
      </c>
      <c r="D172" s="218" t="s">
        <v>124</v>
      </c>
      <c r="E172" s="219" t="s">
        <v>198</v>
      </c>
      <c r="F172" s="220" t="s">
        <v>199</v>
      </c>
      <c r="G172" s="221" t="s">
        <v>191</v>
      </c>
      <c r="H172" s="222">
        <v>544.46299999999997</v>
      </c>
      <c r="I172" s="223"/>
      <c r="J172" s="224">
        <f>ROUND(I172*H172,2)</f>
        <v>0</v>
      </c>
      <c r="K172" s="220" t="s">
        <v>128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129</v>
      </c>
      <c r="AT172" s="229" t="s">
        <v>124</v>
      </c>
      <c r="AU172" s="229" t="s">
        <v>85</v>
      </c>
      <c r="AY172" s="17" t="s">
        <v>122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129</v>
      </c>
      <c r="BM172" s="229" t="s">
        <v>200</v>
      </c>
    </row>
    <row r="173" s="2" customFormat="1" ht="37.8" customHeight="1">
      <c r="A173" s="38"/>
      <c r="B173" s="39"/>
      <c r="C173" s="218" t="s">
        <v>8</v>
      </c>
      <c r="D173" s="218" t="s">
        <v>124</v>
      </c>
      <c r="E173" s="219" t="s">
        <v>201</v>
      </c>
      <c r="F173" s="220" t="s">
        <v>202</v>
      </c>
      <c r="G173" s="221" t="s">
        <v>191</v>
      </c>
      <c r="H173" s="222">
        <v>326.678</v>
      </c>
      <c r="I173" s="223"/>
      <c r="J173" s="224">
        <f>ROUND(I173*H173,2)</f>
        <v>0</v>
      </c>
      <c r="K173" s="220" t="s">
        <v>128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129</v>
      </c>
      <c r="AT173" s="229" t="s">
        <v>124</v>
      </c>
      <c r="AU173" s="229" t="s">
        <v>85</v>
      </c>
      <c r="AY173" s="17" t="s">
        <v>122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129</v>
      </c>
      <c r="BM173" s="229" t="s">
        <v>203</v>
      </c>
    </row>
    <row r="174" s="14" customFormat="1">
      <c r="A174" s="14"/>
      <c r="B174" s="242"/>
      <c r="C174" s="243"/>
      <c r="D174" s="233" t="s">
        <v>131</v>
      </c>
      <c r="E174" s="244" t="s">
        <v>1</v>
      </c>
      <c r="F174" s="245" t="s">
        <v>204</v>
      </c>
      <c r="G174" s="243"/>
      <c r="H174" s="246">
        <v>326.678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131</v>
      </c>
      <c r="AU174" s="252" t="s">
        <v>85</v>
      </c>
      <c r="AV174" s="14" t="s">
        <v>85</v>
      </c>
      <c r="AW174" s="14" t="s">
        <v>32</v>
      </c>
      <c r="AX174" s="14" t="s">
        <v>81</v>
      </c>
      <c r="AY174" s="252" t="s">
        <v>122</v>
      </c>
    </row>
    <row r="175" s="2" customFormat="1" ht="21.75" customHeight="1">
      <c r="A175" s="38"/>
      <c r="B175" s="39"/>
      <c r="C175" s="218" t="s">
        <v>205</v>
      </c>
      <c r="D175" s="218" t="s">
        <v>124</v>
      </c>
      <c r="E175" s="219" t="s">
        <v>206</v>
      </c>
      <c r="F175" s="220" t="s">
        <v>207</v>
      </c>
      <c r="G175" s="221" t="s">
        <v>127</v>
      </c>
      <c r="H175" s="222">
        <v>1693.2919999999999</v>
      </c>
      <c r="I175" s="223"/>
      <c r="J175" s="224">
        <f>ROUND(I175*H175,2)</f>
        <v>0</v>
      </c>
      <c r="K175" s="220" t="s">
        <v>128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0.00058135999999999995</v>
      </c>
      <c r="R175" s="227">
        <f>Q175*H175</f>
        <v>0.98441223711999981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129</v>
      </c>
      <c r="AT175" s="229" t="s">
        <v>124</v>
      </c>
      <c r="AU175" s="229" t="s">
        <v>85</v>
      </c>
      <c r="AY175" s="17" t="s">
        <v>122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129</v>
      </c>
      <c r="BM175" s="229" t="s">
        <v>208</v>
      </c>
    </row>
    <row r="176" s="14" customFormat="1">
      <c r="A176" s="14"/>
      <c r="B176" s="242"/>
      <c r="C176" s="243"/>
      <c r="D176" s="233" t="s">
        <v>131</v>
      </c>
      <c r="E176" s="244" t="s">
        <v>1</v>
      </c>
      <c r="F176" s="245" t="s">
        <v>209</v>
      </c>
      <c r="G176" s="243"/>
      <c r="H176" s="246">
        <v>48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131</v>
      </c>
      <c r="AU176" s="252" t="s">
        <v>85</v>
      </c>
      <c r="AV176" s="14" t="s">
        <v>85</v>
      </c>
      <c r="AW176" s="14" t="s">
        <v>32</v>
      </c>
      <c r="AX176" s="14" t="s">
        <v>76</v>
      </c>
      <c r="AY176" s="252" t="s">
        <v>122</v>
      </c>
    </row>
    <row r="177" s="14" customFormat="1">
      <c r="A177" s="14"/>
      <c r="B177" s="242"/>
      <c r="C177" s="243"/>
      <c r="D177" s="233" t="s">
        <v>131</v>
      </c>
      <c r="E177" s="244" t="s">
        <v>1</v>
      </c>
      <c r="F177" s="245" t="s">
        <v>210</v>
      </c>
      <c r="G177" s="243"/>
      <c r="H177" s="246">
        <v>195.09200000000001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131</v>
      </c>
      <c r="AU177" s="252" t="s">
        <v>85</v>
      </c>
      <c r="AV177" s="14" t="s">
        <v>85</v>
      </c>
      <c r="AW177" s="14" t="s">
        <v>32</v>
      </c>
      <c r="AX177" s="14" t="s">
        <v>76</v>
      </c>
      <c r="AY177" s="252" t="s">
        <v>122</v>
      </c>
    </row>
    <row r="178" s="14" customFormat="1">
      <c r="A178" s="14"/>
      <c r="B178" s="242"/>
      <c r="C178" s="243"/>
      <c r="D178" s="233" t="s">
        <v>131</v>
      </c>
      <c r="E178" s="244" t="s">
        <v>1</v>
      </c>
      <c r="F178" s="245" t="s">
        <v>211</v>
      </c>
      <c r="G178" s="243"/>
      <c r="H178" s="246">
        <v>1450.2000000000001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131</v>
      </c>
      <c r="AU178" s="252" t="s">
        <v>85</v>
      </c>
      <c r="AV178" s="14" t="s">
        <v>85</v>
      </c>
      <c r="AW178" s="14" t="s">
        <v>32</v>
      </c>
      <c r="AX178" s="14" t="s">
        <v>76</v>
      </c>
      <c r="AY178" s="252" t="s">
        <v>122</v>
      </c>
    </row>
    <row r="179" s="15" customFormat="1">
      <c r="A179" s="15"/>
      <c r="B179" s="253"/>
      <c r="C179" s="254"/>
      <c r="D179" s="233" t="s">
        <v>131</v>
      </c>
      <c r="E179" s="255" t="s">
        <v>1</v>
      </c>
      <c r="F179" s="256" t="s">
        <v>136</v>
      </c>
      <c r="G179" s="254"/>
      <c r="H179" s="257">
        <v>1693.2919999999999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131</v>
      </c>
      <c r="AU179" s="263" t="s">
        <v>85</v>
      </c>
      <c r="AV179" s="15" t="s">
        <v>129</v>
      </c>
      <c r="AW179" s="15" t="s">
        <v>32</v>
      </c>
      <c r="AX179" s="15" t="s">
        <v>81</v>
      </c>
      <c r="AY179" s="263" t="s">
        <v>122</v>
      </c>
    </row>
    <row r="180" s="2" customFormat="1" ht="21.75" customHeight="1">
      <c r="A180" s="38"/>
      <c r="B180" s="39"/>
      <c r="C180" s="218" t="s">
        <v>212</v>
      </c>
      <c r="D180" s="218" t="s">
        <v>124</v>
      </c>
      <c r="E180" s="219" t="s">
        <v>213</v>
      </c>
      <c r="F180" s="220" t="s">
        <v>214</v>
      </c>
      <c r="G180" s="221" t="s">
        <v>127</v>
      </c>
      <c r="H180" s="222">
        <v>1693.2919999999999</v>
      </c>
      <c r="I180" s="223"/>
      <c r="J180" s="224">
        <f>ROUND(I180*H180,2)</f>
        <v>0</v>
      </c>
      <c r="K180" s="220" t="s">
        <v>128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129</v>
      </c>
      <c r="AT180" s="229" t="s">
        <v>124</v>
      </c>
      <c r="AU180" s="229" t="s">
        <v>85</v>
      </c>
      <c r="AY180" s="17" t="s">
        <v>122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129</v>
      </c>
      <c r="BM180" s="229" t="s">
        <v>215</v>
      </c>
    </row>
    <row r="181" s="2" customFormat="1" ht="62.7" customHeight="1">
      <c r="A181" s="38"/>
      <c r="B181" s="39"/>
      <c r="C181" s="218" t="s">
        <v>216</v>
      </c>
      <c r="D181" s="218" t="s">
        <v>124</v>
      </c>
      <c r="E181" s="219" t="s">
        <v>217</v>
      </c>
      <c r="F181" s="220" t="s">
        <v>218</v>
      </c>
      <c r="G181" s="221" t="s">
        <v>191</v>
      </c>
      <c r="H181" s="222">
        <v>544.46299999999997</v>
      </c>
      <c r="I181" s="223"/>
      <c r="J181" s="224">
        <f>ROUND(I181*H181,2)</f>
        <v>0</v>
      </c>
      <c r="K181" s="220" t="s">
        <v>128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129</v>
      </c>
      <c r="AT181" s="229" t="s">
        <v>124</v>
      </c>
      <c r="AU181" s="229" t="s">
        <v>85</v>
      </c>
      <c r="AY181" s="17" t="s">
        <v>122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129</v>
      </c>
      <c r="BM181" s="229" t="s">
        <v>219</v>
      </c>
    </row>
    <row r="182" s="2" customFormat="1" ht="62.7" customHeight="1">
      <c r="A182" s="38"/>
      <c r="B182" s="39"/>
      <c r="C182" s="218" t="s">
        <v>220</v>
      </c>
      <c r="D182" s="218" t="s">
        <v>124</v>
      </c>
      <c r="E182" s="219" t="s">
        <v>221</v>
      </c>
      <c r="F182" s="220" t="s">
        <v>222</v>
      </c>
      <c r="G182" s="221" t="s">
        <v>191</v>
      </c>
      <c r="H182" s="222">
        <v>544.46299999999997</v>
      </c>
      <c r="I182" s="223"/>
      <c r="J182" s="224">
        <f>ROUND(I182*H182,2)</f>
        <v>0</v>
      </c>
      <c r="K182" s="220" t="s">
        <v>128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129</v>
      </c>
      <c r="AT182" s="229" t="s">
        <v>124</v>
      </c>
      <c r="AU182" s="229" t="s">
        <v>85</v>
      </c>
      <c r="AY182" s="17" t="s">
        <v>122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129</v>
      </c>
      <c r="BM182" s="229" t="s">
        <v>223</v>
      </c>
    </row>
    <row r="183" s="2" customFormat="1" ht="24.15" customHeight="1">
      <c r="A183" s="38"/>
      <c r="B183" s="39"/>
      <c r="C183" s="218" t="s">
        <v>224</v>
      </c>
      <c r="D183" s="264" t="s">
        <v>124</v>
      </c>
      <c r="E183" s="219" t="s">
        <v>225</v>
      </c>
      <c r="F183" s="220" t="s">
        <v>226</v>
      </c>
      <c r="G183" s="221" t="s">
        <v>227</v>
      </c>
      <c r="H183" s="222">
        <v>1960.067</v>
      </c>
      <c r="I183" s="223"/>
      <c r="J183" s="224">
        <f>ROUND(I183*H183,2)</f>
        <v>0</v>
      </c>
      <c r="K183" s="220" t="s">
        <v>228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129</v>
      </c>
      <c r="AT183" s="229" t="s">
        <v>124</v>
      </c>
      <c r="AU183" s="229" t="s">
        <v>85</v>
      </c>
      <c r="AY183" s="17" t="s">
        <v>122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129</v>
      </c>
      <c r="BM183" s="229" t="s">
        <v>229</v>
      </c>
    </row>
    <row r="184" s="14" customFormat="1">
      <c r="A184" s="14"/>
      <c r="B184" s="242"/>
      <c r="C184" s="243"/>
      <c r="D184" s="233" t="s">
        <v>131</v>
      </c>
      <c r="E184" s="244" t="s">
        <v>1</v>
      </c>
      <c r="F184" s="245" t="s">
        <v>230</v>
      </c>
      <c r="G184" s="243"/>
      <c r="H184" s="246">
        <v>1960.067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131</v>
      </c>
      <c r="AU184" s="252" t="s">
        <v>85</v>
      </c>
      <c r="AV184" s="14" t="s">
        <v>85</v>
      </c>
      <c r="AW184" s="14" t="s">
        <v>32</v>
      </c>
      <c r="AX184" s="14" t="s">
        <v>81</v>
      </c>
      <c r="AY184" s="252" t="s">
        <v>122</v>
      </c>
    </row>
    <row r="185" s="2" customFormat="1" ht="16.5" customHeight="1">
      <c r="A185" s="38"/>
      <c r="B185" s="39"/>
      <c r="C185" s="218" t="s">
        <v>231</v>
      </c>
      <c r="D185" s="218" t="s">
        <v>124</v>
      </c>
      <c r="E185" s="219" t="s">
        <v>232</v>
      </c>
      <c r="F185" s="220" t="s">
        <v>233</v>
      </c>
      <c r="G185" s="221" t="s">
        <v>191</v>
      </c>
      <c r="H185" s="222">
        <v>1088.9259999999999</v>
      </c>
      <c r="I185" s="223"/>
      <c r="J185" s="224">
        <f>ROUND(I185*H185,2)</f>
        <v>0</v>
      </c>
      <c r="K185" s="220" t="s">
        <v>128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129</v>
      </c>
      <c r="AT185" s="229" t="s">
        <v>124</v>
      </c>
      <c r="AU185" s="229" t="s">
        <v>85</v>
      </c>
      <c r="AY185" s="17" t="s">
        <v>122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129</v>
      </c>
      <c r="BM185" s="229" t="s">
        <v>234</v>
      </c>
    </row>
    <row r="186" s="2" customFormat="1" ht="24.15" customHeight="1">
      <c r="A186" s="38"/>
      <c r="B186" s="39"/>
      <c r="C186" s="218" t="s">
        <v>235</v>
      </c>
      <c r="D186" s="218" t="s">
        <v>124</v>
      </c>
      <c r="E186" s="219" t="s">
        <v>236</v>
      </c>
      <c r="F186" s="220" t="s">
        <v>237</v>
      </c>
      <c r="G186" s="221" t="s">
        <v>191</v>
      </c>
      <c r="H186" s="222">
        <v>656.88199999999995</v>
      </c>
      <c r="I186" s="223"/>
      <c r="J186" s="224">
        <f>ROUND(I186*H186,2)</f>
        <v>0</v>
      </c>
      <c r="K186" s="220" t="s">
        <v>128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129</v>
      </c>
      <c r="AT186" s="229" t="s">
        <v>124</v>
      </c>
      <c r="AU186" s="229" t="s">
        <v>85</v>
      </c>
      <c r="AY186" s="17" t="s">
        <v>122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129</v>
      </c>
      <c r="BM186" s="229" t="s">
        <v>238</v>
      </c>
    </row>
    <row r="187" s="14" customFormat="1">
      <c r="A187" s="14"/>
      <c r="B187" s="242"/>
      <c r="C187" s="243"/>
      <c r="D187" s="233" t="s">
        <v>131</v>
      </c>
      <c r="E187" s="244" t="s">
        <v>1</v>
      </c>
      <c r="F187" s="245" t="s">
        <v>239</v>
      </c>
      <c r="G187" s="243"/>
      <c r="H187" s="246">
        <v>656.88199999999995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131</v>
      </c>
      <c r="AU187" s="252" t="s">
        <v>85</v>
      </c>
      <c r="AV187" s="14" t="s">
        <v>85</v>
      </c>
      <c r="AW187" s="14" t="s">
        <v>32</v>
      </c>
      <c r="AX187" s="14" t="s">
        <v>81</v>
      </c>
      <c r="AY187" s="252" t="s">
        <v>122</v>
      </c>
    </row>
    <row r="188" s="2" customFormat="1" ht="16.5" customHeight="1">
      <c r="A188" s="38"/>
      <c r="B188" s="39"/>
      <c r="C188" s="265" t="s">
        <v>240</v>
      </c>
      <c r="D188" s="265" t="s">
        <v>241</v>
      </c>
      <c r="E188" s="266" t="s">
        <v>242</v>
      </c>
      <c r="F188" s="267" t="s">
        <v>243</v>
      </c>
      <c r="G188" s="268" t="s">
        <v>227</v>
      </c>
      <c r="H188" s="269">
        <v>1182.3879999999999</v>
      </c>
      <c r="I188" s="270"/>
      <c r="J188" s="271">
        <f>ROUND(I188*H188,2)</f>
        <v>0</v>
      </c>
      <c r="K188" s="267" t="s">
        <v>128</v>
      </c>
      <c r="L188" s="272"/>
      <c r="M188" s="273" t="s">
        <v>1</v>
      </c>
      <c r="N188" s="274" t="s">
        <v>41</v>
      </c>
      <c r="O188" s="91"/>
      <c r="P188" s="227">
        <f>O188*H188</f>
        <v>0</v>
      </c>
      <c r="Q188" s="227">
        <v>1</v>
      </c>
      <c r="R188" s="227">
        <f>Q188*H188</f>
        <v>1182.3879999999999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173</v>
      </c>
      <c r="AT188" s="229" t="s">
        <v>241</v>
      </c>
      <c r="AU188" s="229" t="s">
        <v>85</v>
      </c>
      <c r="AY188" s="17" t="s">
        <v>122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129</v>
      </c>
      <c r="BM188" s="229" t="s">
        <v>244</v>
      </c>
    </row>
    <row r="189" s="14" customFormat="1">
      <c r="A189" s="14"/>
      <c r="B189" s="242"/>
      <c r="C189" s="243"/>
      <c r="D189" s="233" t="s">
        <v>131</v>
      </c>
      <c r="E189" s="244" t="s">
        <v>1</v>
      </c>
      <c r="F189" s="245" t="s">
        <v>245</v>
      </c>
      <c r="G189" s="243"/>
      <c r="H189" s="246">
        <v>1182.3879999999999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131</v>
      </c>
      <c r="AU189" s="252" t="s">
        <v>85</v>
      </c>
      <c r="AV189" s="14" t="s">
        <v>85</v>
      </c>
      <c r="AW189" s="14" t="s">
        <v>32</v>
      </c>
      <c r="AX189" s="14" t="s">
        <v>81</v>
      </c>
      <c r="AY189" s="252" t="s">
        <v>122</v>
      </c>
    </row>
    <row r="190" s="2" customFormat="1" ht="24.15" customHeight="1">
      <c r="A190" s="38"/>
      <c r="B190" s="39"/>
      <c r="C190" s="218" t="s">
        <v>7</v>
      </c>
      <c r="D190" s="218" t="s">
        <v>124</v>
      </c>
      <c r="E190" s="219" t="s">
        <v>246</v>
      </c>
      <c r="F190" s="220" t="s">
        <v>247</v>
      </c>
      <c r="G190" s="221" t="s">
        <v>191</v>
      </c>
      <c r="H190" s="222">
        <v>386.59399999999999</v>
      </c>
      <c r="I190" s="223"/>
      <c r="J190" s="224">
        <f>ROUND(I190*H190,2)</f>
        <v>0</v>
      </c>
      <c r="K190" s="220" t="s">
        <v>128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129</v>
      </c>
      <c r="AT190" s="229" t="s">
        <v>124</v>
      </c>
      <c r="AU190" s="229" t="s">
        <v>85</v>
      </c>
      <c r="AY190" s="17" t="s">
        <v>122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129</v>
      </c>
      <c r="BM190" s="229" t="s">
        <v>248</v>
      </c>
    </row>
    <row r="191" s="14" customFormat="1">
      <c r="A191" s="14"/>
      <c r="B191" s="242"/>
      <c r="C191" s="243"/>
      <c r="D191" s="233" t="s">
        <v>131</v>
      </c>
      <c r="E191" s="244" t="s">
        <v>1</v>
      </c>
      <c r="F191" s="245" t="s">
        <v>249</v>
      </c>
      <c r="G191" s="243"/>
      <c r="H191" s="246">
        <v>7.2800000000000002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131</v>
      </c>
      <c r="AU191" s="252" t="s">
        <v>85</v>
      </c>
      <c r="AV191" s="14" t="s">
        <v>85</v>
      </c>
      <c r="AW191" s="14" t="s">
        <v>32</v>
      </c>
      <c r="AX191" s="14" t="s">
        <v>76</v>
      </c>
      <c r="AY191" s="252" t="s">
        <v>122</v>
      </c>
    </row>
    <row r="192" s="14" customFormat="1">
      <c r="A192" s="14"/>
      <c r="B192" s="242"/>
      <c r="C192" s="243"/>
      <c r="D192" s="233" t="s">
        <v>131</v>
      </c>
      <c r="E192" s="244" t="s">
        <v>1</v>
      </c>
      <c r="F192" s="245" t="s">
        <v>250</v>
      </c>
      <c r="G192" s="243"/>
      <c r="H192" s="246">
        <v>22.952000000000002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131</v>
      </c>
      <c r="AU192" s="252" t="s">
        <v>85</v>
      </c>
      <c r="AV192" s="14" t="s">
        <v>85</v>
      </c>
      <c r="AW192" s="14" t="s">
        <v>32</v>
      </c>
      <c r="AX192" s="14" t="s">
        <v>76</v>
      </c>
      <c r="AY192" s="252" t="s">
        <v>122</v>
      </c>
    </row>
    <row r="193" s="14" customFormat="1">
      <c r="A193" s="14"/>
      <c r="B193" s="242"/>
      <c r="C193" s="243"/>
      <c r="D193" s="233" t="s">
        <v>131</v>
      </c>
      <c r="E193" s="244" t="s">
        <v>1</v>
      </c>
      <c r="F193" s="245" t="s">
        <v>251</v>
      </c>
      <c r="G193" s="243"/>
      <c r="H193" s="246">
        <v>356.36200000000002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131</v>
      </c>
      <c r="AU193" s="252" t="s">
        <v>85</v>
      </c>
      <c r="AV193" s="14" t="s">
        <v>85</v>
      </c>
      <c r="AW193" s="14" t="s">
        <v>32</v>
      </c>
      <c r="AX193" s="14" t="s">
        <v>76</v>
      </c>
      <c r="AY193" s="252" t="s">
        <v>122</v>
      </c>
    </row>
    <row r="194" s="15" customFormat="1">
      <c r="A194" s="15"/>
      <c r="B194" s="253"/>
      <c r="C194" s="254"/>
      <c r="D194" s="233" t="s">
        <v>131</v>
      </c>
      <c r="E194" s="255" t="s">
        <v>1</v>
      </c>
      <c r="F194" s="256" t="s">
        <v>136</v>
      </c>
      <c r="G194" s="254"/>
      <c r="H194" s="257">
        <v>386.59399999999999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131</v>
      </c>
      <c r="AU194" s="263" t="s">
        <v>85</v>
      </c>
      <c r="AV194" s="15" t="s">
        <v>129</v>
      </c>
      <c r="AW194" s="15" t="s">
        <v>32</v>
      </c>
      <c r="AX194" s="15" t="s">
        <v>81</v>
      </c>
      <c r="AY194" s="263" t="s">
        <v>122</v>
      </c>
    </row>
    <row r="195" s="2" customFormat="1" ht="16.5" customHeight="1">
      <c r="A195" s="38"/>
      <c r="B195" s="39"/>
      <c r="C195" s="265" t="s">
        <v>252</v>
      </c>
      <c r="D195" s="265" t="s">
        <v>241</v>
      </c>
      <c r="E195" s="266" t="s">
        <v>253</v>
      </c>
      <c r="F195" s="267" t="s">
        <v>254</v>
      </c>
      <c r="G195" s="268" t="s">
        <v>227</v>
      </c>
      <c r="H195" s="269">
        <v>695.86900000000003</v>
      </c>
      <c r="I195" s="270"/>
      <c r="J195" s="271">
        <f>ROUND(I195*H195,2)</f>
        <v>0</v>
      </c>
      <c r="K195" s="267" t="s">
        <v>128</v>
      </c>
      <c r="L195" s="272"/>
      <c r="M195" s="273" t="s">
        <v>1</v>
      </c>
      <c r="N195" s="274" t="s">
        <v>41</v>
      </c>
      <c r="O195" s="91"/>
      <c r="P195" s="227">
        <f>O195*H195</f>
        <v>0</v>
      </c>
      <c r="Q195" s="227">
        <v>1</v>
      </c>
      <c r="R195" s="227">
        <f>Q195*H195</f>
        <v>695.86900000000003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173</v>
      </c>
      <c r="AT195" s="229" t="s">
        <v>241</v>
      </c>
      <c r="AU195" s="229" t="s">
        <v>85</v>
      </c>
      <c r="AY195" s="17" t="s">
        <v>122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129</v>
      </c>
      <c r="BM195" s="229" t="s">
        <v>255</v>
      </c>
    </row>
    <row r="196" s="14" customFormat="1">
      <c r="A196" s="14"/>
      <c r="B196" s="242"/>
      <c r="C196" s="243"/>
      <c r="D196" s="233" t="s">
        <v>131</v>
      </c>
      <c r="E196" s="244" t="s">
        <v>1</v>
      </c>
      <c r="F196" s="245" t="s">
        <v>256</v>
      </c>
      <c r="G196" s="243"/>
      <c r="H196" s="246">
        <v>695.86900000000003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131</v>
      </c>
      <c r="AU196" s="252" t="s">
        <v>85</v>
      </c>
      <c r="AV196" s="14" t="s">
        <v>85</v>
      </c>
      <c r="AW196" s="14" t="s">
        <v>32</v>
      </c>
      <c r="AX196" s="14" t="s">
        <v>81</v>
      </c>
      <c r="AY196" s="252" t="s">
        <v>122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85</v>
      </c>
      <c r="F197" s="216" t="s">
        <v>257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SUM(P198:P204)</f>
        <v>0</v>
      </c>
      <c r="Q197" s="210"/>
      <c r="R197" s="211">
        <f>SUM(R198:R204)</f>
        <v>73.0788984</v>
      </c>
      <c r="S197" s="210"/>
      <c r="T197" s="212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81</v>
      </c>
      <c r="AT197" s="214" t="s">
        <v>75</v>
      </c>
      <c r="AU197" s="214" t="s">
        <v>81</v>
      </c>
      <c r="AY197" s="213" t="s">
        <v>122</v>
      </c>
      <c r="BK197" s="215">
        <f>SUM(BK198:BK204)</f>
        <v>0</v>
      </c>
    </row>
    <row r="198" s="2" customFormat="1" ht="44.25" customHeight="1">
      <c r="A198" s="38"/>
      <c r="B198" s="39"/>
      <c r="C198" s="218" t="s">
        <v>258</v>
      </c>
      <c r="D198" s="218" t="s">
        <v>124</v>
      </c>
      <c r="E198" s="219" t="s">
        <v>259</v>
      </c>
      <c r="F198" s="220" t="s">
        <v>260</v>
      </c>
      <c r="G198" s="221" t="s">
        <v>191</v>
      </c>
      <c r="H198" s="222">
        <v>68.174999999999997</v>
      </c>
      <c r="I198" s="223"/>
      <c r="J198" s="224">
        <f>ROUND(I198*H198,2)</f>
        <v>0</v>
      </c>
      <c r="K198" s="220" t="s">
        <v>128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129</v>
      </c>
      <c r="AT198" s="229" t="s">
        <v>124</v>
      </c>
      <c r="AU198" s="229" t="s">
        <v>85</v>
      </c>
      <c r="AY198" s="17" t="s">
        <v>122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129</v>
      </c>
      <c r="BM198" s="229" t="s">
        <v>261</v>
      </c>
    </row>
    <row r="199" s="14" customFormat="1">
      <c r="A199" s="14"/>
      <c r="B199" s="242"/>
      <c r="C199" s="243"/>
      <c r="D199" s="233" t="s">
        <v>131</v>
      </c>
      <c r="E199" s="244" t="s">
        <v>1</v>
      </c>
      <c r="F199" s="245" t="s">
        <v>262</v>
      </c>
      <c r="G199" s="243"/>
      <c r="H199" s="246">
        <v>1.5600000000000001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131</v>
      </c>
      <c r="AU199" s="252" t="s">
        <v>85</v>
      </c>
      <c r="AV199" s="14" t="s">
        <v>85</v>
      </c>
      <c r="AW199" s="14" t="s">
        <v>32</v>
      </c>
      <c r="AX199" s="14" t="s">
        <v>76</v>
      </c>
      <c r="AY199" s="252" t="s">
        <v>122</v>
      </c>
    </row>
    <row r="200" s="14" customFormat="1">
      <c r="A200" s="14"/>
      <c r="B200" s="242"/>
      <c r="C200" s="243"/>
      <c r="D200" s="233" t="s">
        <v>131</v>
      </c>
      <c r="E200" s="244" t="s">
        <v>1</v>
      </c>
      <c r="F200" s="245" t="s">
        <v>263</v>
      </c>
      <c r="G200" s="243"/>
      <c r="H200" s="246">
        <v>8.6069999999999993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131</v>
      </c>
      <c r="AU200" s="252" t="s">
        <v>85</v>
      </c>
      <c r="AV200" s="14" t="s">
        <v>85</v>
      </c>
      <c r="AW200" s="14" t="s">
        <v>32</v>
      </c>
      <c r="AX200" s="14" t="s">
        <v>76</v>
      </c>
      <c r="AY200" s="252" t="s">
        <v>122</v>
      </c>
    </row>
    <row r="201" s="14" customFormat="1">
      <c r="A201" s="14"/>
      <c r="B201" s="242"/>
      <c r="C201" s="243"/>
      <c r="D201" s="233" t="s">
        <v>131</v>
      </c>
      <c r="E201" s="244" t="s">
        <v>1</v>
      </c>
      <c r="F201" s="245" t="s">
        <v>264</v>
      </c>
      <c r="G201" s="243"/>
      <c r="H201" s="246">
        <v>58.008000000000003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131</v>
      </c>
      <c r="AU201" s="252" t="s">
        <v>85</v>
      </c>
      <c r="AV201" s="14" t="s">
        <v>85</v>
      </c>
      <c r="AW201" s="14" t="s">
        <v>32</v>
      </c>
      <c r="AX201" s="14" t="s">
        <v>76</v>
      </c>
      <c r="AY201" s="252" t="s">
        <v>122</v>
      </c>
    </row>
    <row r="202" s="15" customFormat="1">
      <c r="A202" s="15"/>
      <c r="B202" s="253"/>
      <c r="C202" s="254"/>
      <c r="D202" s="233" t="s">
        <v>131</v>
      </c>
      <c r="E202" s="255" t="s">
        <v>1</v>
      </c>
      <c r="F202" s="256" t="s">
        <v>136</v>
      </c>
      <c r="G202" s="254"/>
      <c r="H202" s="257">
        <v>68.174999999999997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3" t="s">
        <v>131</v>
      </c>
      <c r="AU202" s="263" t="s">
        <v>85</v>
      </c>
      <c r="AV202" s="15" t="s">
        <v>129</v>
      </c>
      <c r="AW202" s="15" t="s">
        <v>32</v>
      </c>
      <c r="AX202" s="15" t="s">
        <v>81</v>
      </c>
      <c r="AY202" s="263" t="s">
        <v>122</v>
      </c>
    </row>
    <row r="203" s="2" customFormat="1" ht="66.75" customHeight="1">
      <c r="A203" s="38"/>
      <c r="B203" s="39"/>
      <c r="C203" s="218" t="s">
        <v>265</v>
      </c>
      <c r="D203" s="218" t="s">
        <v>124</v>
      </c>
      <c r="E203" s="219" t="s">
        <v>266</v>
      </c>
      <c r="F203" s="220" t="s">
        <v>267</v>
      </c>
      <c r="G203" s="221" t="s">
        <v>159</v>
      </c>
      <c r="H203" s="222">
        <v>307.07999999999998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0.23798</v>
      </c>
      <c r="R203" s="227">
        <f>Q203*H203</f>
        <v>73.0788984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129</v>
      </c>
      <c r="AT203" s="229" t="s">
        <v>124</v>
      </c>
      <c r="AU203" s="229" t="s">
        <v>85</v>
      </c>
      <c r="AY203" s="17" t="s">
        <v>122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129</v>
      </c>
      <c r="BM203" s="229" t="s">
        <v>268</v>
      </c>
    </row>
    <row r="204" s="14" customFormat="1">
      <c r="A204" s="14"/>
      <c r="B204" s="242"/>
      <c r="C204" s="243"/>
      <c r="D204" s="233" t="s">
        <v>131</v>
      </c>
      <c r="E204" s="244" t="s">
        <v>1</v>
      </c>
      <c r="F204" s="245" t="s">
        <v>269</v>
      </c>
      <c r="G204" s="243"/>
      <c r="H204" s="246">
        <v>307.07999999999998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131</v>
      </c>
      <c r="AU204" s="252" t="s">
        <v>85</v>
      </c>
      <c r="AV204" s="14" t="s">
        <v>85</v>
      </c>
      <c r="AW204" s="14" t="s">
        <v>32</v>
      </c>
      <c r="AX204" s="14" t="s">
        <v>81</v>
      </c>
      <c r="AY204" s="252" t="s">
        <v>122</v>
      </c>
    </row>
    <row r="205" s="12" customFormat="1" ht="22.8" customHeight="1">
      <c r="A205" s="12"/>
      <c r="B205" s="202"/>
      <c r="C205" s="203"/>
      <c r="D205" s="204" t="s">
        <v>75</v>
      </c>
      <c r="E205" s="216" t="s">
        <v>143</v>
      </c>
      <c r="F205" s="216" t="s">
        <v>270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SUM(P206:P207)</f>
        <v>0</v>
      </c>
      <c r="Q205" s="210"/>
      <c r="R205" s="211">
        <f>SUM(R206:R207)</f>
        <v>0</v>
      </c>
      <c r="S205" s="210"/>
      <c r="T205" s="212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81</v>
      </c>
      <c r="AT205" s="214" t="s">
        <v>75</v>
      </c>
      <c r="AU205" s="214" t="s">
        <v>81</v>
      </c>
      <c r="AY205" s="213" t="s">
        <v>122</v>
      </c>
      <c r="BK205" s="215">
        <f>SUM(BK206:BK207)</f>
        <v>0</v>
      </c>
    </row>
    <row r="206" s="2" customFormat="1" ht="16.5" customHeight="1">
      <c r="A206" s="38"/>
      <c r="B206" s="39"/>
      <c r="C206" s="218" t="s">
        <v>271</v>
      </c>
      <c r="D206" s="218" t="s">
        <v>124</v>
      </c>
      <c r="E206" s="219" t="s">
        <v>272</v>
      </c>
      <c r="F206" s="220" t="s">
        <v>273</v>
      </c>
      <c r="G206" s="221" t="s">
        <v>159</v>
      </c>
      <c r="H206" s="222">
        <v>249.69999999999999</v>
      </c>
      <c r="I206" s="223"/>
      <c r="J206" s="224">
        <f>ROUND(I206*H206,2)</f>
        <v>0</v>
      </c>
      <c r="K206" s="220" t="s">
        <v>128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129</v>
      </c>
      <c r="AT206" s="229" t="s">
        <v>124</v>
      </c>
      <c r="AU206" s="229" t="s">
        <v>85</v>
      </c>
      <c r="AY206" s="17" t="s">
        <v>122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129</v>
      </c>
      <c r="BM206" s="229" t="s">
        <v>274</v>
      </c>
    </row>
    <row r="207" s="2" customFormat="1" ht="24.15" customHeight="1">
      <c r="A207" s="38"/>
      <c r="B207" s="39"/>
      <c r="C207" s="218" t="s">
        <v>275</v>
      </c>
      <c r="D207" s="218" t="s">
        <v>124</v>
      </c>
      <c r="E207" s="219" t="s">
        <v>276</v>
      </c>
      <c r="F207" s="220" t="s">
        <v>277</v>
      </c>
      <c r="G207" s="221" t="s">
        <v>159</v>
      </c>
      <c r="H207" s="222">
        <v>249.69999999999999</v>
      </c>
      <c r="I207" s="223"/>
      <c r="J207" s="224">
        <f>ROUND(I207*H207,2)</f>
        <v>0</v>
      </c>
      <c r="K207" s="220" t="s">
        <v>128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129</v>
      </c>
      <c r="AT207" s="229" t="s">
        <v>124</v>
      </c>
      <c r="AU207" s="229" t="s">
        <v>85</v>
      </c>
      <c r="AY207" s="17" t="s">
        <v>122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129</v>
      </c>
      <c r="BM207" s="229" t="s">
        <v>278</v>
      </c>
    </row>
    <row r="208" s="12" customFormat="1" ht="22.8" customHeight="1">
      <c r="A208" s="12"/>
      <c r="B208" s="202"/>
      <c r="C208" s="203"/>
      <c r="D208" s="204" t="s">
        <v>75</v>
      </c>
      <c r="E208" s="216" t="s">
        <v>129</v>
      </c>
      <c r="F208" s="216" t="s">
        <v>279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SUM(P209:P224)</f>
        <v>0</v>
      </c>
      <c r="Q208" s="210"/>
      <c r="R208" s="211">
        <f>SUM(R209:R224)</f>
        <v>90.633963000000008</v>
      </c>
      <c r="S208" s="210"/>
      <c r="T208" s="212">
        <f>SUM(T209:T224)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81</v>
      </c>
      <c r="AT208" s="214" t="s">
        <v>75</v>
      </c>
      <c r="AU208" s="214" t="s">
        <v>81</v>
      </c>
      <c r="AY208" s="213" t="s">
        <v>122</v>
      </c>
      <c r="BK208" s="215">
        <f>SUM(BK209:BK224)</f>
        <v>0</v>
      </c>
    </row>
    <row r="209" s="2" customFormat="1" ht="24.15" customHeight="1">
      <c r="A209" s="38"/>
      <c r="B209" s="39"/>
      <c r="C209" s="218" t="s">
        <v>280</v>
      </c>
      <c r="D209" s="218" t="s">
        <v>124</v>
      </c>
      <c r="E209" s="219" t="s">
        <v>281</v>
      </c>
      <c r="F209" s="220" t="s">
        <v>282</v>
      </c>
      <c r="G209" s="221" t="s">
        <v>191</v>
      </c>
      <c r="H209" s="222">
        <v>1.575</v>
      </c>
      <c r="I209" s="223"/>
      <c r="J209" s="224">
        <f>ROUND(I209*H209,2)</f>
        <v>0</v>
      </c>
      <c r="K209" s="220" t="s">
        <v>128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129</v>
      </c>
      <c r="AT209" s="229" t="s">
        <v>124</v>
      </c>
      <c r="AU209" s="229" t="s">
        <v>85</v>
      </c>
      <c r="AY209" s="17" t="s">
        <v>122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129</v>
      </c>
      <c r="BM209" s="229" t="s">
        <v>283</v>
      </c>
    </row>
    <row r="210" s="14" customFormat="1">
      <c r="A210" s="14"/>
      <c r="B210" s="242"/>
      <c r="C210" s="243"/>
      <c r="D210" s="233" t="s">
        <v>131</v>
      </c>
      <c r="E210" s="244" t="s">
        <v>1</v>
      </c>
      <c r="F210" s="245" t="s">
        <v>284</v>
      </c>
      <c r="G210" s="243"/>
      <c r="H210" s="246">
        <v>1.575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131</v>
      </c>
      <c r="AU210" s="252" t="s">
        <v>85</v>
      </c>
      <c r="AV210" s="14" t="s">
        <v>85</v>
      </c>
      <c r="AW210" s="14" t="s">
        <v>32</v>
      </c>
      <c r="AX210" s="14" t="s">
        <v>81</v>
      </c>
      <c r="AY210" s="252" t="s">
        <v>122</v>
      </c>
    </row>
    <row r="211" s="2" customFormat="1" ht="16.5" customHeight="1">
      <c r="A211" s="38"/>
      <c r="B211" s="39"/>
      <c r="C211" s="218" t="s">
        <v>285</v>
      </c>
      <c r="D211" s="218" t="s">
        <v>124</v>
      </c>
      <c r="E211" s="219" t="s">
        <v>286</v>
      </c>
      <c r="F211" s="220" t="s">
        <v>287</v>
      </c>
      <c r="G211" s="221" t="s">
        <v>191</v>
      </c>
      <c r="H211" s="222">
        <v>45.450000000000003</v>
      </c>
      <c r="I211" s="223"/>
      <c r="J211" s="224">
        <f>ROUND(I211*H211,2)</f>
        <v>0</v>
      </c>
      <c r="K211" s="220" t="s">
        <v>128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1.8907700000000001</v>
      </c>
      <c r="R211" s="227">
        <f>Q211*H211</f>
        <v>85.935496500000014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129</v>
      </c>
      <c r="AT211" s="229" t="s">
        <v>124</v>
      </c>
      <c r="AU211" s="229" t="s">
        <v>85</v>
      </c>
      <c r="AY211" s="17" t="s">
        <v>122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129</v>
      </c>
      <c r="BM211" s="229" t="s">
        <v>288</v>
      </c>
    </row>
    <row r="212" s="14" customFormat="1">
      <c r="A212" s="14"/>
      <c r="B212" s="242"/>
      <c r="C212" s="243"/>
      <c r="D212" s="233" t="s">
        <v>131</v>
      </c>
      <c r="E212" s="244" t="s">
        <v>1</v>
      </c>
      <c r="F212" s="245" t="s">
        <v>289</v>
      </c>
      <c r="G212" s="243"/>
      <c r="H212" s="246">
        <v>1.04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131</v>
      </c>
      <c r="AU212" s="252" t="s">
        <v>85</v>
      </c>
      <c r="AV212" s="14" t="s">
        <v>85</v>
      </c>
      <c r="AW212" s="14" t="s">
        <v>32</v>
      </c>
      <c r="AX212" s="14" t="s">
        <v>76</v>
      </c>
      <c r="AY212" s="252" t="s">
        <v>122</v>
      </c>
    </row>
    <row r="213" s="14" customFormat="1">
      <c r="A213" s="14"/>
      <c r="B213" s="242"/>
      <c r="C213" s="243"/>
      <c r="D213" s="233" t="s">
        <v>131</v>
      </c>
      <c r="E213" s="244" t="s">
        <v>1</v>
      </c>
      <c r="F213" s="245" t="s">
        <v>290</v>
      </c>
      <c r="G213" s="243"/>
      <c r="H213" s="246">
        <v>5.7380000000000004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131</v>
      </c>
      <c r="AU213" s="252" t="s">
        <v>85</v>
      </c>
      <c r="AV213" s="14" t="s">
        <v>85</v>
      </c>
      <c r="AW213" s="14" t="s">
        <v>32</v>
      </c>
      <c r="AX213" s="14" t="s">
        <v>76</v>
      </c>
      <c r="AY213" s="252" t="s">
        <v>122</v>
      </c>
    </row>
    <row r="214" s="14" customFormat="1">
      <c r="A214" s="14"/>
      <c r="B214" s="242"/>
      <c r="C214" s="243"/>
      <c r="D214" s="233" t="s">
        <v>131</v>
      </c>
      <c r="E214" s="244" t="s">
        <v>1</v>
      </c>
      <c r="F214" s="245" t="s">
        <v>291</v>
      </c>
      <c r="G214" s="243"/>
      <c r="H214" s="246">
        <v>38.671999999999997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131</v>
      </c>
      <c r="AU214" s="252" t="s">
        <v>85</v>
      </c>
      <c r="AV214" s="14" t="s">
        <v>85</v>
      </c>
      <c r="AW214" s="14" t="s">
        <v>32</v>
      </c>
      <c r="AX214" s="14" t="s">
        <v>76</v>
      </c>
      <c r="AY214" s="252" t="s">
        <v>122</v>
      </c>
    </row>
    <row r="215" s="15" customFormat="1">
      <c r="A215" s="15"/>
      <c r="B215" s="253"/>
      <c r="C215" s="254"/>
      <c r="D215" s="233" t="s">
        <v>131</v>
      </c>
      <c r="E215" s="255" t="s">
        <v>1</v>
      </c>
      <c r="F215" s="256" t="s">
        <v>136</v>
      </c>
      <c r="G215" s="254"/>
      <c r="H215" s="257">
        <v>45.450000000000003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131</v>
      </c>
      <c r="AU215" s="263" t="s">
        <v>85</v>
      </c>
      <c r="AV215" s="15" t="s">
        <v>129</v>
      </c>
      <c r="AW215" s="15" t="s">
        <v>32</v>
      </c>
      <c r="AX215" s="15" t="s">
        <v>81</v>
      </c>
      <c r="AY215" s="263" t="s">
        <v>122</v>
      </c>
    </row>
    <row r="216" s="2" customFormat="1" ht="24.15" customHeight="1">
      <c r="A216" s="38"/>
      <c r="B216" s="39"/>
      <c r="C216" s="218" t="s">
        <v>292</v>
      </c>
      <c r="D216" s="218" t="s">
        <v>124</v>
      </c>
      <c r="E216" s="219" t="s">
        <v>293</v>
      </c>
      <c r="F216" s="220" t="s">
        <v>294</v>
      </c>
      <c r="G216" s="221" t="s">
        <v>295</v>
      </c>
      <c r="H216" s="222">
        <v>6</v>
      </c>
      <c r="I216" s="223"/>
      <c r="J216" s="224">
        <f>ROUND(I216*H216,2)</f>
        <v>0</v>
      </c>
      <c r="K216" s="220" t="s">
        <v>128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0.087419999999999998</v>
      </c>
      <c r="R216" s="227">
        <f>Q216*H216</f>
        <v>0.52451999999999999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129</v>
      </c>
      <c r="AT216" s="229" t="s">
        <v>124</v>
      </c>
      <c r="AU216" s="229" t="s">
        <v>85</v>
      </c>
      <c r="AY216" s="17" t="s">
        <v>122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129</v>
      </c>
      <c r="BM216" s="229" t="s">
        <v>296</v>
      </c>
    </row>
    <row r="217" s="2" customFormat="1" ht="24.15" customHeight="1">
      <c r="A217" s="38"/>
      <c r="B217" s="39"/>
      <c r="C217" s="265" t="s">
        <v>297</v>
      </c>
      <c r="D217" s="265" t="s">
        <v>241</v>
      </c>
      <c r="E217" s="266" t="s">
        <v>298</v>
      </c>
      <c r="F217" s="267" t="s">
        <v>299</v>
      </c>
      <c r="G217" s="268" t="s">
        <v>295</v>
      </c>
      <c r="H217" s="269">
        <v>1</v>
      </c>
      <c r="I217" s="270"/>
      <c r="J217" s="271">
        <f>ROUND(I217*H217,2)</f>
        <v>0</v>
      </c>
      <c r="K217" s="267" t="s">
        <v>128</v>
      </c>
      <c r="L217" s="272"/>
      <c r="M217" s="273" t="s">
        <v>1</v>
      </c>
      <c r="N217" s="274" t="s">
        <v>41</v>
      </c>
      <c r="O217" s="91"/>
      <c r="P217" s="227">
        <f>O217*H217</f>
        <v>0</v>
      </c>
      <c r="Q217" s="227">
        <v>0.055</v>
      </c>
      <c r="R217" s="227">
        <f>Q217*H217</f>
        <v>0.055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173</v>
      </c>
      <c r="AT217" s="229" t="s">
        <v>241</v>
      </c>
      <c r="AU217" s="229" t="s">
        <v>85</v>
      </c>
      <c r="AY217" s="17" t="s">
        <v>122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129</v>
      </c>
      <c r="BM217" s="229" t="s">
        <v>300</v>
      </c>
    </row>
    <row r="218" s="2" customFormat="1" ht="24.15" customHeight="1">
      <c r="A218" s="38"/>
      <c r="B218" s="39"/>
      <c r="C218" s="265" t="s">
        <v>301</v>
      </c>
      <c r="D218" s="265" t="s">
        <v>241</v>
      </c>
      <c r="E218" s="266" t="s">
        <v>302</v>
      </c>
      <c r="F218" s="267" t="s">
        <v>303</v>
      </c>
      <c r="G218" s="268" t="s">
        <v>295</v>
      </c>
      <c r="H218" s="269">
        <v>1</v>
      </c>
      <c r="I218" s="270"/>
      <c r="J218" s="271">
        <f>ROUND(I218*H218,2)</f>
        <v>0</v>
      </c>
      <c r="K218" s="267" t="s">
        <v>128</v>
      </c>
      <c r="L218" s="272"/>
      <c r="M218" s="273" t="s">
        <v>1</v>
      </c>
      <c r="N218" s="274" t="s">
        <v>41</v>
      </c>
      <c r="O218" s="91"/>
      <c r="P218" s="227">
        <f>O218*H218</f>
        <v>0</v>
      </c>
      <c r="Q218" s="227">
        <v>0.033000000000000002</v>
      </c>
      <c r="R218" s="227">
        <f>Q218*H218</f>
        <v>0.033000000000000002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173</v>
      </c>
      <c r="AT218" s="229" t="s">
        <v>241</v>
      </c>
      <c r="AU218" s="229" t="s">
        <v>85</v>
      </c>
      <c r="AY218" s="17" t="s">
        <v>122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129</v>
      </c>
      <c r="BM218" s="229" t="s">
        <v>304</v>
      </c>
    </row>
    <row r="219" s="2" customFormat="1" ht="24.15" customHeight="1">
      <c r="A219" s="38"/>
      <c r="B219" s="39"/>
      <c r="C219" s="265" t="s">
        <v>305</v>
      </c>
      <c r="D219" s="265" t="s">
        <v>241</v>
      </c>
      <c r="E219" s="266" t="s">
        <v>306</v>
      </c>
      <c r="F219" s="267" t="s">
        <v>307</v>
      </c>
      <c r="G219" s="268" t="s">
        <v>295</v>
      </c>
      <c r="H219" s="269">
        <v>1</v>
      </c>
      <c r="I219" s="270"/>
      <c r="J219" s="271">
        <f>ROUND(I219*H219,2)</f>
        <v>0</v>
      </c>
      <c r="K219" s="267" t="s">
        <v>128</v>
      </c>
      <c r="L219" s="272"/>
      <c r="M219" s="273" t="s">
        <v>1</v>
      </c>
      <c r="N219" s="274" t="s">
        <v>41</v>
      </c>
      <c r="O219" s="91"/>
      <c r="P219" s="227">
        <f>O219*H219</f>
        <v>0</v>
      </c>
      <c r="Q219" s="227">
        <v>0.023</v>
      </c>
      <c r="R219" s="227">
        <f>Q219*H219</f>
        <v>0.023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173</v>
      </c>
      <c r="AT219" s="229" t="s">
        <v>241</v>
      </c>
      <c r="AU219" s="229" t="s">
        <v>85</v>
      </c>
      <c r="AY219" s="17" t="s">
        <v>122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129</v>
      </c>
      <c r="BM219" s="229" t="s">
        <v>308</v>
      </c>
    </row>
    <row r="220" s="2" customFormat="1" ht="24.15" customHeight="1">
      <c r="A220" s="38"/>
      <c r="B220" s="39"/>
      <c r="C220" s="265" t="s">
        <v>309</v>
      </c>
      <c r="D220" s="265" t="s">
        <v>241</v>
      </c>
      <c r="E220" s="266" t="s">
        <v>310</v>
      </c>
      <c r="F220" s="267" t="s">
        <v>311</v>
      </c>
      <c r="G220" s="268" t="s">
        <v>295</v>
      </c>
      <c r="H220" s="269">
        <v>3</v>
      </c>
      <c r="I220" s="270"/>
      <c r="J220" s="271">
        <f>ROUND(I220*H220,2)</f>
        <v>0</v>
      </c>
      <c r="K220" s="267" t="s">
        <v>128</v>
      </c>
      <c r="L220" s="272"/>
      <c r="M220" s="273" t="s">
        <v>1</v>
      </c>
      <c r="N220" s="274" t="s">
        <v>41</v>
      </c>
      <c r="O220" s="91"/>
      <c r="P220" s="227">
        <f>O220*H220</f>
        <v>0</v>
      </c>
      <c r="Q220" s="227">
        <v>0.043999999999999997</v>
      </c>
      <c r="R220" s="227">
        <f>Q220*H220</f>
        <v>0.13200000000000001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173</v>
      </c>
      <c r="AT220" s="229" t="s">
        <v>241</v>
      </c>
      <c r="AU220" s="229" t="s">
        <v>85</v>
      </c>
      <c r="AY220" s="17" t="s">
        <v>122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129</v>
      </c>
      <c r="BM220" s="229" t="s">
        <v>312</v>
      </c>
    </row>
    <row r="221" s="2" customFormat="1" ht="33" customHeight="1">
      <c r="A221" s="38"/>
      <c r="B221" s="39"/>
      <c r="C221" s="218" t="s">
        <v>313</v>
      </c>
      <c r="D221" s="218" t="s">
        <v>124</v>
      </c>
      <c r="E221" s="219" t="s">
        <v>314</v>
      </c>
      <c r="F221" s="220" t="s">
        <v>315</v>
      </c>
      <c r="G221" s="221" t="s">
        <v>295</v>
      </c>
      <c r="H221" s="222">
        <v>2</v>
      </c>
      <c r="I221" s="223"/>
      <c r="J221" s="224">
        <f>ROUND(I221*H221,2)</f>
        <v>0</v>
      </c>
      <c r="K221" s="220" t="s">
        <v>128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0.087419999999999998</v>
      </c>
      <c r="R221" s="227">
        <f>Q221*H221</f>
        <v>0.17484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129</v>
      </c>
      <c r="AT221" s="229" t="s">
        <v>124</v>
      </c>
      <c r="AU221" s="229" t="s">
        <v>85</v>
      </c>
      <c r="AY221" s="17" t="s">
        <v>122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129</v>
      </c>
      <c r="BM221" s="229" t="s">
        <v>316</v>
      </c>
    </row>
    <row r="222" s="2" customFormat="1" ht="24.15" customHeight="1">
      <c r="A222" s="38"/>
      <c r="B222" s="39"/>
      <c r="C222" s="265" t="s">
        <v>317</v>
      </c>
      <c r="D222" s="265" t="s">
        <v>241</v>
      </c>
      <c r="E222" s="266" t="s">
        <v>318</v>
      </c>
      <c r="F222" s="267" t="s">
        <v>319</v>
      </c>
      <c r="G222" s="268" t="s">
        <v>295</v>
      </c>
      <c r="H222" s="269">
        <v>2</v>
      </c>
      <c r="I222" s="270"/>
      <c r="J222" s="271">
        <f>ROUND(I222*H222,2)</f>
        <v>0</v>
      </c>
      <c r="K222" s="267" t="s">
        <v>128</v>
      </c>
      <c r="L222" s="272"/>
      <c r="M222" s="273" t="s">
        <v>1</v>
      </c>
      <c r="N222" s="274" t="s">
        <v>41</v>
      </c>
      <c r="O222" s="91"/>
      <c r="P222" s="227">
        <f>O222*H222</f>
        <v>0</v>
      </c>
      <c r="Q222" s="227">
        <v>0.066000000000000003</v>
      </c>
      <c r="R222" s="227">
        <f>Q222*H222</f>
        <v>0.13200000000000001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173</v>
      </c>
      <c r="AT222" s="229" t="s">
        <v>241</v>
      </c>
      <c r="AU222" s="229" t="s">
        <v>85</v>
      </c>
      <c r="AY222" s="17" t="s">
        <v>122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129</v>
      </c>
      <c r="BM222" s="229" t="s">
        <v>320</v>
      </c>
    </row>
    <row r="223" s="2" customFormat="1" ht="24.15" customHeight="1">
      <c r="A223" s="38"/>
      <c r="B223" s="39"/>
      <c r="C223" s="218" t="s">
        <v>321</v>
      </c>
      <c r="D223" s="218" t="s">
        <v>124</v>
      </c>
      <c r="E223" s="219" t="s">
        <v>322</v>
      </c>
      <c r="F223" s="220" t="s">
        <v>323</v>
      </c>
      <c r="G223" s="221" t="s">
        <v>191</v>
      </c>
      <c r="H223" s="222">
        <v>1.575</v>
      </c>
      <c r="I223" s="223"/>
      <c r="J223" s="224">
        <f>ROUND(I223*H223,2)</f>
        <v>0</v>
      </c>
      <c r="K223" s="220" t="s">
        <v>128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2.3010199999999998</v>
      </c>
      <c r="R223" s="227">
        <f>Q223*H223</f>
        <v>3.6241064999999995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129</v>
      </c>
      <c r="AT223" s="229" t="s">
        <v>124</v>
      </c>
      <c r="AU223" s="229" t="s">
        <v>85</v>
      </c>
      <c r="AY223" s="17" t="s">
        <v>122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129</v>
      </c>
      <c r="BM223" s="229" t="s">
        <v>324</v>
      </c>
    </row>
    <row r="224" s="14" customFormat="1">
      <c r="A224" s="14"/>
      <c r="B224" s="242"/>
      <c r="C224" s="243"/>
      <c r="D224" s="233" t="s">
        <v>131</v>
      </c>
      <c r="E224" s="244" t="s">
        <v>1</v>
      </c>
      <c r="F224" s="245" t="s">
        <v>284</v>
      </c>
      <c r="G224" s="243"/>
      <c r="H224" s="246">
        <v>1.575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131</v>
      </c>
      <c r="AU224" s="252" t="s">
        <v>85</v>
      </c>
      <c r="AV224" s="14" t="s">
        <v>85</v>
      </c>
      <c r="AW224" s="14" t="s">
        <v>32</v>
      </c>
      <c r="AX224" s="14" t="s">
        <v>81</v>
      </c>
      <c r="AY224" s="252" t="s">
        <v>122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156</v>
      </c>
      <c r="F225" s="216" t="s">
        <v>325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SUM(P226:P258)</f>
        <v>0</v>
      </c>
      <c r="Q225" s="210"/>
      <c r="R225" s="211">
        <f>SUM(R226:R258)</f>
        <v>0</v>
      </c>
      <c r="S225" s="210"/>
      <c r="T225" s="212">
        <f>SUM(T226:T258)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81</v>
      </c>
      <c r="AT225" s="214" t="s">
        <v>75</v>
      </c>
      <c r="AU225" s="214" t="s">
        <v>81</v>
      </c>
      <c r="AY225" s="213" t="s">
        <v>122</v>
      </c>
      <c r="BK225" s="215">
        <f>SUM(BK226:BK258)</f>
        <v>0</v>
      </c>
    </row>
    <row r="226" s="2" customFormat="1" ht="33" customHeight="1">
      <c r="A226" s="38"/>
      <c r="B226" s="39"/>
      <c r="C226" s="218" t="s">
        <v>326</v>
      </c>
      <c r="D226" s="218" t="s">
        <v>124</v>
      </c>
      <c r="E226" s="219" t="s">
        <v>327</v>
      </c>
      <c r="F226" s="220" t="s">
        <v>328</v>
      </c>
      <c r="G226" s="221" t="s">
        <v>127</v>
      </c>
      <c r="H226" s="222">
        <v>454.5</v>
      </c>
      <c r="I226" s="223"/>
      <c r="J226" s="224">
        <f>ROUND(I226*H226,2)</f>
        <v>0</v>
      </c>
      <c r="K226" s="220" t="s">
        <v>128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129</v>
      </c>
      <c r="AT226" s="229" t="s">
        <v>124</v>
      </c>
      <c r="AU226" s="229" t="s">
        <v>85</v>
      </c>
      <c r="AY226" s="17" t="s">
        <v>122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129</v>
      </c>
      <c r="BM226" s="229" t="s">
        <v>329</v>
      </c>
    </row>
    <row r="227" s="13" customFormat="1">
      <c r="A227" s="13"/>
      <c r="B227" s="231"/>
      <c r="C227" s="232"/>
      <c r="D227" s="233" t="s">
        <v>131</v>
      </c>
      <c r="E227" s="234" t="s">
        <v>1</v>
      </c>
      <c r="F227" s="235" t="s">
        <v>330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131</v>
      </c>
      <c r="AU227" s="241" t="s">
        <v>85</v>
      </c>
      <c r="AV227" s="13" t="s">
        <v>81</v>
      </c>
      <c r="AW227" s="13" t="s">
        <v>32</v>
      </c>
      <c r="AX227" s="13" t="s">
        <v>76</v>
      </c>
      <c r="AY227" s="241" t="s">
        <v>122</v>
      </c>
    </row>
    <row r="228" s="14" customFormat="1">
      <c r="A228" s="14"/>
      <c r="B228" s="242"/>
      <c r="C228" s="243"/>
      <c r="D228" s="233" t="s">
        <v>131</v>
      </c>
      <c r="E228" s="244" t="s">
        <v>1</v>
      </c>
      <c r="F228" s="245" t="s">
        <v>140</v>
      </c>
      <c r="G228" s="243"/>
      <c r="H228" s="246">
        <v>10.4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131</v>
      </c>
      <c r="AU228" s="252" t="s">
        <v>85</v>
      </c>
      <c r="AV228" s="14" t="s">
        <v>85</v>
      </c>
      <c r="AW228" s="14" t="s">
        <v>32</v>
      </c>
      <c r="AX228" s="14" t="s">
        <v>76</v>
      </c>
      <c r="AY228" s="252" t="s">
        <v>122</v>
      </c>
    </row>
    <row r="229" s="14" customFormat="1">
      <c r="A229" s="14"/>
      <c r="B229" s="242"/>
      <c r="C229" s="243"/>
      <c r="D229" s="233" t="s">
        <v>131</v>
      </c>
      <c r="E229" s="244" t="s">
        <v>1</v>
      </c>
      <c r="F229" s="245" t="s">
        <v>141</v>
      </c>
      <c r="G229" s="243"/>
      <c r="H229" s="246">
        <v>57.380000000000003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131</v>
      </c>
      <c r="AU229" s="252" t="s">
        <v>85</v>
      </c>
      <c r="AV229" s="14" t="s">
        <v>85</v>
      </c>
      <c r="AW229" s="14" t="s">
        <v>32</v>
      </c>
      <c r="AX229" s="14" t="s">
        <v>76</v>
      </c>
      <c r="AY229" s="252" t="s">
        <v>122</v>
      </c>
    </row>
    <row r="230" s="14" customFormat="1">
      <c r="A230" s="14"/>
      <c r="B230" s="242"/>
      <c r="C230" s="243"/>
      <c r="D230" s="233" t="s">
        <v>131</v>
      </c>
      <c r="E230" s="244" t="s">
        <v>1</v>
      </c>
      <c r="F230" s="245" t="s">
        <v>331</v>
      </c>
      <c r="G230" s="243"/>
      <c r="H230" s="246">
        <v>386.72000000000003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131</v>
      </c>
      <c r="AU230" s="252" t="s">
        <v>85</v>
      </c>
      <c r="AV230" s="14" t="s">
        <v>85</v>
      </c>
      <c r="AW230" s="14" t="s">
        <v>32</v>
      </c>
      <c r="AX230" s="14" t="s">
        <v>76</v>
      </c>
      <c r="AY230" s="252" t="s">
        <v>122</v>
      </c>
    </row>
    <row r="231" s="15" customFormat="1">
      <c r="A231" s="15"/>
      <c r="B231" s="253"/>
      <c r="C231" s="254"/>
      <c r="D231" s="233" t="s">
        <v>131</v>
      </c>
      <c r="E231" s="255" t="s">
        <v>1</v>
      </c>
      <c r="F231" s="256" t="s">
        <v>136</v>
      </c>
      <c r="G231" s="254"/>
      <c r="H231" s="257">
        <v>454.5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131</v>
      </c>
      <c r="AU231" s="263" t="s">
        <v>85</v>
      </c>
      <c r="AV231" s="15" t="s">
        <v>129</v>
      </c>
      <c r="AW231" s="15" t="s">
        <v>32</v>
      </c>
      <c r="AX231" s="15" t="s">
        <v>81</v>
      </c>
      <c r="AY231" s="263" t="s">
        <v>122</v>
      </c>
    </row>
    <row r="232" s="2" customFormat="1" ht="33" customHeight="1">
      <c r="A232" s="38"/>
      <c r="B232" s="39"/>
      <c r="C232" s="218" t="s">
        <v>332</v>
      </c>
      <c r="D232" s="218" t="s">
        <v>124</v>
      </c>
      <c r="E232" s="219" t="s">
        <v>333</v>
      </c>
      <c r="F232" s="220" t="s">
        <v>334</v>
      </c>
      <c r="G232" s="221" t="s">
        <v>127</v>
      </c>
      <c r="H232" s="222">
        <v>454.5</v>
      </c>
      <c r="I232" s="223"/>
      <c r="J232" s="224">
        <f>ROUND(I232*H232,2)</f>
        <v>0</v>
      </c>
      <c r="K232" s="220" t="s">
        <v>128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129</v>
      </c>
      <c r="AT232" s="229" t="s">
        <v>124</v>
      </c>
      <c r="AU232" s="229" t="s">
        <v>85</v>
      </c>
      <c r="AY232" s="17" t="s">
        <v>122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129</v>
      </c>
      <c r="BM232" s="229" t="s">
        <v>335</v>
      </c>
    </row>
    <row r="233" s="14" customFormat="1">
      <c r="A233" s="14"/>
      <c r="B233" s="242"/>
      <c r="C233" s="243"/>
      <c r="D233" s="233" t="s">
        <v>131</v>
      </c>
      <c r="E233" s="244" t="s">
        <v>1</v>
      </c>
      <c r="F233" s="245" t="s">
        <v>140</v>
      </c>
      <c r="G233" s="243"/>
      <c r="H233" s="246">
        <v>10.4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131</v>
      </c>
      <c r="AU233" s="252" t="s">
        <v>85</v>
      </c>
      <c r="AV233" s="14" t="s">
        <v>85</v>
      </c>
      <c r="AW233" s="14" t="s">
        <v>32</v>
      </c>
      <c r="AX233" s="14" t="s">
        <v>76</v>
      </c>
      <c r="AY233" s="252" t="s">
        <v>122</v>
      </c>
    </row>
    <row r="234" s="14" customFormat="1">
      <c r="A234" s="14"/>
      <c r="B234" s="242"/>
      <c r="C234" s="243"/>
      <c r="D234" s="233" t="s">
        <v>131</v>
      </c>
      <c r="E234" s="244" t="s">
        <v>1</v>
      </c>
      <c r="F234" s="245" t="s">
        <v>141</v>
      </c>
      <c r="G234" s="243"/>
      <c r="H234" s="246">
        <v>57.380000000000003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131</v>
      </c>
      <c r="AU234" s="252" t="s">
        <v>85</v>
      </c>
      <c r="AV234" s="14" t="s">
        <v>85</v>
      </c>
      <c r="AW234" s="14" t="s">
        <v>32</v>
      </c>
      <c r="AX234" s="14" t="s">
        <v>76</v>
      </c>
      <c r="AY234" s="252" t="s">
        <v>122</v>
      </c>
    </row>
    <row r="235" s="14" customFormat="1">
      <c r="A235" s="14"/>
      <c r="B235" s="242"/>
      <c r="C235" s="243"/>
      <c r="D235" s="233" t="s">
        <v>131</v>
      </c>
      <c r="E235" s="244" t="s">
        <v>1</v>
      </c>
      <c r="F235" s="245" t="s">
        <v>331</v>
      </c>
      <c r="G235" s="243"/>
      <c r="H235" s="246">
        <v>386.72000000000003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131</v>
      </c>
      <c r="AU235" s="252" t="s">
        <v>85</v>
      </c>
      <c r="AV235" s="14" t="s">
        <v>85</v>
      </c>
      <c r="AW235" s="14" t="s">
        <v>32</v>
      </c>
      <c r="AX235" s="14" t="s">
        <v>76</v>
      </c>
      <c r="AY235" s="252" t="s">
        <v>122</v>
      </c>
    </row>
    <row r="236" s="15" customFormat="1">
      <c r="A236" s="15"/>
      <c r="B236" s="253"/>
      <c r="C236" s="254"/>
      <c r="D236" s="233" t="s">
        <v>131</v>
      </c>
      <c r="E236" s="255" t="s">
        <v>1</v>
      </c>
      <c r="F236" s="256" t="s">
        <v>136</v>
      </c>
      <c r="G236" s="254"/>
      <c r="H236" s="257">
        <v>454.5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131</v>
      </c>
      <c r="AU236" s="263" t="s">
        <v>85</v>
      </c>
      <c r="AV236" s="15" t="s">
        <v>129</v>
      </c>
      <c r="AW236" s="15" t="s">
        <v>32</v>
      </c>
      <c r="AX236" s="15" t="s">
        <v>81</v>
      </c>
      <c r="AY236" s="263" t="s">
        <v>122</v>
      </c>
    </row>
    <row r="237" s="2" customFormat="1" ht="49.05" customHeight="1">
      <c r="A237" s="38"/>
      <c r="B237" s="39"/>
      <c r="C237" s="218" t="s">
        <v>336</v>
      </c>
      <c r="D237" s="218" t="s">
        <v>124</v>
      </c>
      <c r="E237" s="219" t="s">
        <v>337</v>
      </c>
      <c r="F237" s="220" t="s">
        <v>338</v>
      </c>
      <c r="G237" s="221" t="s">
        <v>127</v>
      </c>
      <c r="H237" s="222">
        <v>1221.818</v>
      </c>
      <c r="I237" s="223"/>
      <c r="J237" s="224">
        <f>ROUND(I237*H237,2)</f>
        <v>0</v>
      </c>
      <c r="K237" s="220" t="s">
        <v>128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129</v>
      </c>
      <c r="AT237" s="229" t="s">
        <v>124</v>
      </c>
      <c r="AU237" s="229" t="s">
        <v>85</v>
      </c>
      <c r="AY237" s="17" t="s">
        <v>122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129</v>
      </c>
      <c r="BM237" s="229" t="s">
        <v>339</v>
      </c>
    </row>
    <row r="238" s="13" customFormat="1">
      <c r="A238" s="13"/>
      <c r="B238" s="231"/>
      <c r="C238" s="232"/>
      <c r="D238" s="233" t="s">
        <v>131</v>
      </c>
      <c r="E238" s="234" t="s">
        <v>1</v>
      </c>
      <c r="F238" s="235" t="s">
        <v>330</v>
      </c>
      <c r="G238" s="232"/>
      <c r="H238" s="234" t="s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131</v>
      </c>
      <c r="AU238" s="241" t="s">
        <v>85</v>
      </c>
      <c r="AV238" s="13" t="s">
        <v>81</v>
      </c>
      <c r="AW238" s="13" t="s">
        <v>32</v>
      </c>
      <c r="AX238" s="13" t="s">
        <v>76</v>
      </c>
      <c r="AY238" s="241" t="s">
        <v>122</v>
      </c>
    </row>
    <row r="239" s="14" customFormat="1">
      <c r="A239" s="14"/>
      <c r="B239" s="242"/>
      <c r="C239" s="243"/>
      <c r="D239" s="233" t="s">
        <v>131</v>
      </c>
      <c r="E239" s="244" t="s">
        <v>1</v>
      </c>
      <c r="F239" s="245" t="s">
        <v>140</v>
      </c>
      <c r="G239" s="243"/>
      <c r="H239" s="246">
        <v>10.4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131</v>
      </c>
      <c r="AU239" s="252" t="s">
        <v>85</v>
      </c>
      <c r="AV239" s="14" t="s">
        <v>85</v>
      </c>
      <c r="AW239" s="14" t="s">
        <v>32</v>
      </c>
      <c r="AX239" s="14" t="s">
        <v>76</v>
      </c>
      <c r="AY239" s="252" t="s">
        <v>122</v>
      </c>
    </row>
    <row r="240" s="14" customFormat="1">
      <c r="A240" s="14"/>
      <c r="B240" s="242"/>
      <c r="C240" s="243"/>
      <c r="D240" s="233" t="s">
        <v>131</v>
      </c>
      <c r="E240" s="244" t="s">
        <v>1</v>
      </c>
      <c r="F240" s="245" t="s">
        <v>141</v>
      </c>
      <c r="G240" s="243"/>
      <c r="H240" s="246">
        <v>57.380000000000003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131</v>
      </c>
      <c r="AU240" s="252" t="s">
        <v>85</v>
      </c>
      <c r="AV240" s="14" t="s">
        <v>85</v>
      </c>
      <c r="AW240" s="14" t="s">
        <v>32</v>
      </c>
      <c r="AX240" s="14" t="s">
        <v>76</v>
      </c>
      <c r="AY240" s="252" t="s">
        <v>122</v>
      </c>
    </row>
    <row r="241" s="14" customFormat="1">
      <c r="A241" s="14"/>
      <c r="B241" s="242"/>
      <c r="C241" s="243"/>
      <c r="D241" s="233" t="s">
        <v>131</v>
      </c>
      <c r="E241" s="244" t="s">
        <v>1</v>
      </c>
      <c r="F241" s="245" t="s">
        <v>331</v>
      </c>
      <c r="G241" s="243"/>
      <c r="H241" s="246">
        <v>386.72000000000003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131</v>
      </c>
      <c r="AU241" s="252" t="s">
        <v>85</v>
      </c>
      <c r="AV241" s="14" t="s">
        <v>85</v>
      </c>
      <c r="AW241" s="14" t="s">
        <v>32</v>
      </c>
      <c r="AX241" s="14" t="s">
        <v>76</v>
      </c>
      <c r="AY241" s="252" t="s">
        <v>122</v>
      </c>
    </row>
    <row r="242" s="13" customFormat="1">
      <c r="A242" s="13"/>
      <c r="B242" s="231"/>
      <c r="C242" s="232"/>
      <c r="D242" s="233" t="s">
        <v>131</v>
      </c>
      <c r="E242" s="234" t="s">
        <v>1</v>
      </c>
      <c r="F242" s="235" t="s">
        <v>340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131</v>
      </c>
      <c r="AU242" s="241" t="s">
        <v>85</v>
      </c>
      <c r="AV242" s="13" t="s">
        <v>81</v>
      </c>
      <c r="AW242" s="13" t="s">
        <v>32</v>
      </c>
      <c r="AX242" s="13" t="s">
        <v>76</v>
      </c>
      <c r="AY242" s="241" t="s">
        <v>122</v>
      </c>
    </row>
    <row r="243" s="14" customFormat="1">
      <c r="A243" s="14"/>
      <c r="B243" s="242"/>
      <c r="C243" s="243"/>
      <c r="D243" s="233" t="s">
        <v>131</v>
      </c>
      <c r="E243" s="244" t="s">
        <v>1</v>
      </c>
      <c r="F243" s="245" t="s">
        <v>341</v>
      </c>
      <c r="G243" s="243"/>
      <c r="H243" s="246">
        <v>18.399999999999999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131</v>
      </c>
      <c r="AU243" s="252" t="s">
        <v>85</v>
      </c>
      <c r="AV243" s="14" t="s">
        <v>85</v>
      </c>
      <c r="AW243" s="14" t="s">
        <v>32</v>
      </c>
      <c r="AX243" s="14" t="s">
        <v>76</v>
      </c>
      <c r="AY243" s="252" t="s">
        <v>122</v>
      </c>
    </row>
    <row r="244" s="14" customFormat="1">
      <c r="A244" s="14"/>
      <c r="B244" s="242"/>
      <c r="C244" s="243"/>
      <c r="D244" s="233" t="s">
        <v>131</v>
      </c>
      <c r="E244" s="244" t="s">
        <v>1</v>
      </c>
      <c r="F244" s="245" t="s">
        <v>342</v>
      </c>
      <c r="G244" s="243"/>
      <c r="H244" s="246">
        <v>120.49800000000001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131</v>
      </c>
      <c r="AU244" s="252" t="s">
        <v>85</v>
      </c>
      <c r="AV244" s="14" t="s">
        <v>85</v>
      </c>
      <c r="AW244" s="14" t="s">
        <v>32</v>
      </c>
      <c r="AX244" s="14" t="s">
        <v>76</v>
      </c>
      <c r="AY244" s="252" t="s">
        <v>122</v>
      </c>
    </row>
    <row r="245" s="14" customFormat="1">
      <c r="A245" s="14"/>
      <c r="B245" s="242"/>
      <c r="C245" s="243"/>
      <c r="D245" s="233" t="s">
        <v>131</v>
      </c>
      <c r="E245" s="244" t="s">
        <v>1</v>
      </c>
      <c r="F245" s="245" t="s">
        <v>343</v>
      </c>
      <c r="G245" s="243"/>
      <c r="H245" s="246">
        <v>628.41999999999996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131</v>
      </c>
      <c r="AU245" s="252" t="s">
        <v>85</v>
      </c>
      <c r="AV245" s="14" t="s">
        <v>85</v>
      </c>
      <c r="AW245" s="14" t="s">
        <v>32</v>
      </c>
      <c r="AX245" s="14" t="s">
        <v>76</v>
      </c>
      <c r="AY245" s="252" t="s">
        <v>122</v>
      </c>
    </row>
    <row r="246" s="15" customFormat="1">
      <c r="A246" s="15"/>
      <c r="B246" s="253"/>
      <c r="C246" s="254"/>
      <c r="D246" s="233" t="s">
        <v>131</v>
      </c>
      <c r="E246" s="255" t="s">
        <v>1</v>
      </c>
      <c r="F246" s="256" t="s">
        <v>136</v>
      </c>
      <c r="G246" s="254"/>
      <c r="H246" s="257">
        <v>1221.818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3" t="s">
        <v>131</v>
      </c>
      <c r="AU246" s="263" t="s">
        <v>85</v>
      </c>
      <c r="AV246" s="15" t="s">
        <v>129</v>
      </c>
      <c r="AW246" s="15" t="s">
        <v>32</v>
      </c>
      <c r="AX246" s="15" t="s">
        <v>81</v>
      </c>
      <c r="AY246" s="263" t="s">
        <v>122</v>
      </c>
    </row>
    <row r="247" s="2" customFormat="1" ht="37.8" customHeight="1">
      <c r="A247" s="38"/>
      <c r="B247" s="39"/>
      <c r="C247" s="218" t="s">
        <v>344</v>
      </c>
      <c r="D247" s="218" t="s">
        <v>124</v>
      </c>
      <c r="E247" s="219" t="s">
        <v>345</v>
      </c>
      <c r="F247" s="220" t="s">
        <v>346</v>
      </c>
      <c r="G247" s="221" t="s">
        <v>127</v>
      </c>
      <c r="H247" s="222">
        <v>454.5</v>
      </c>
      <c r="I247" s="223"/>
      <c r="J247" s="224">
        <f>ROUND(I247*H247,2)</f>
        <v>0</v>
      </c>
      <c r="K247" s="220" t="s">
        <v>128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129</v>
      </c>
      <c r="AT247" s="229" t="s">
        <v>124</v>
      </c>
      <c r="AU247" s="229" t="s">
        <v>85</v>
      </c>
      <c r="AY247" s="17" t="s">
        <v>122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129</v>
      </c>
      <c r="BM247" s="229" t="s">
        <v>347</v>
      </c>
    </row>
    <row r="248" s="14" customFormat="1">
      <c r="A248" s="14"/>
      <c r="B248" s="242"/>
      <c r="C248" s="243"/>
      <c r="D248" s="233" t="s">
        <v>131</v>
      </c>
      <c r="E248" s="244" t="s">
        <v>1</v>
      </c>
      <c r="F248" s="245" t="s">
        <v>140</v>
      </c>
      <c r="G248" s="243"/>
      <c r="H248" s="246">
        <v>10.4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131</v>
      </c>
      <c r="AU248" s="252" t="s">
        <v>85</v>
      </c>
      <c r="AV248" s="14" t="s">
        <v>85</v>
      </c>
      <c r="AW248" s="14" t="s">
        <v>32</v>
      </c>
      <c r="AX248" s="14" t="s">
        <v>76</v>
      </c>
      <c r="AY248" s="252" t="s">
        <v>122</v>
      </c>
    </row>
    <row r="249" s="14" customFormat="1">
      <c r="A249" s="14"/>
      <c r="B249" s="242"/>
      <c r="C249" s="243"/>
      <c r="D249" s="233" t="s">
        <v>131</v>
      </c>
      <c r="E249" s="244" t="s">
        <v>1</v>
      </c>
      <c r="F249" s="245" t="s">
        <v>141</v>
      </c>
      <c r="G249" s="243"/>
      <c r="H249" s="246">
        <v>57.380000000000003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131</v>
      </c>
      <c r="AU249" s="252" t="s">
        <v>85</v>
      </c>
      <c r="AV249" s="14" t="s">
        <v>85</v>
      </c>
      <c r="AW249" s="14" t="s">
        <v>32</v>
      </c>
      <c r="AX249" s="14" t="s">
        <v>76</v>
      </c>
      <c r="AY249" s="252" t="s">
        <v>122</v>
      </c>
    </row>
    <row r="250" s="14" customFormat="1">
      <c r="A250" s="14"/>
      <c r="B250" s="242"/>
      <c r="C250" s="243"/>
      <c r="D250" s="233" t="s">
        <v>131</v>
      </c>
      <c r="E250" s="244" t="s">
        <v>1</v>
      </c>
      <c r="F250" s="245" t="s">
        <v>348</v>
      </c>
      <c r="G250" s="243"/>
      <c r="H250" s="246">
        <v>386.72000000000003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131</v>
      </c>
      <c r="AU250" s="252" t="s">
        <v>85</v>
      </c>
      <c r="AV250" s="14" t="s">
        <v>85</v>
      </c>
      <c r="AW250" s="14" t="s">
        <v>32</v>
      </c>
      <c r="AX250" s="14" t="s">
        <v>76</v>
      </c>
      <c r="AY250" s="252" t="s">
        <v>122</v>
      </c>
    </row>
    <row r="251" s="15" customFormat="1">
      <c r="A251" s="15"/>
      <c r="B251" s="253"/>
      <c r="C251" s="254"/>
      <c r="D251" s="233" t="s">
        <v>131</v>
      </c>
      <c r="E251" s="255" t="s">
        <v>1</v>
      </c>
      <c r="F251" s="256" t="s">
        <v>136</v>
      </c>
      <c r="G251" s="254"/>
      <c r="H251" s="257">
        <v>454.5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3" t="s">
        <v>131</v>
      </c>
      <c r="AU251" s="263" t="s">
        <v>85</v>
      </c>
      <c r="AV251" s="15" t="s">
        <v>129</v>
      </c>
      <c r="AW251" s="15" t="s">
        <v>32</v>
      </c>
      <c r="AX251" s="15" t="s">
        <v>81</v>
      </c>
      <c r="AY251" s="263" t="s">
        <v>122</v>
      </c>
    </row>
    <row r="252" s="2" customFormat="1" ht="24.15" customHeight="1">
      <c r="A252" s="38"/>
      <c r="B252" s="39"/>
      <c r="C252" s="218" t="s">
        <v>349</v>
      </c>
      <c r="D252" s="218" t="s">
        <v>124</v>
      </c>
      <c r="E252" s="219" t="s">
        <v>350</v>
      </c>
      <c r="F252" s="220" t="s">
        <v>351</v>
      </c>
      <c r="G252" s="221" t="s">
        <v>127</v>
      </c>
      <c r="H252" s="222">
        <v>1841.7159999999999</v>
      </c>
      <c r="I252" s="223"/>
      <c r="J252" s="224">
        <f>ROUND(I252*H252,2)</f>
        <v>0</v>
      </c>
      <c r="K252" s="220" t="s">
        <v>128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129</v>
      </c>
      <c r="AT252" s="229" t="s">
        <v>124</v>
      </c>
      <c r="AU252" s="229" t="s">
        <v>85</v>
      </c>
      <c r="AY252" s="17" t="s">
        <v>122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129</v>
      </c>
      <c r="BM252" s="229" t="s">
        <v>352</v>
      </c>
    </row>
    <row r="253" s="14" customFormat="1">
      <c r="A253" s="14"/>
      <c r="B253" s="242"/>
      <c r="C253" s="243"/>
      <c r="D253" s="233" t="s">
        <v>131</v>
      </c>
      <c r="E253" s="244" t="s">
        <v>1</v>
      </c>
      <c r="F253" s="245" t="s">
        <v>353</v>
      </c>
      <c r="G253" s="243"/>
      <c r="H253" s="246">
        <v>44.799999999999997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131</v>
      </c>
      <c r="AU253" s="252" t="s">
        <v>85</v>
      </c>
      <c r="AV253" s="14" t="s">
        <v>85</v>
      </c>
      <c r="AW253" s="14" t="s">
        <v>32</v>
      </c>
      <c r="AX253" s="14" t="s">
        <v>76</v>
      </c>
      <c r="AY253" s="252" t="s">
        <v>122</v>
      </c>
    </row>
    <row r="254" s="14" customFormat="1">
      <c r="A254" s="14"/>
      <c r="B254" s="242"/>
      <c r="C254" s="243"/>
      <c r="D254" s="233" t="s">
        <v>131</v>
      </c>
      <c r="E254" s="244" t="s">
        <v>1</v>
      </c>
      <c r="F254" s="245" t="s">
        <v>354</v>
      </c>
      <c r="G254" s="243"/>
      <c r="H254" s="246">
        <v>298.37599999999998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131</v>
      </c>
      <c r="AU254" s="252" t="s">
        <v>85</v>
      </c>
      <c r="AV254" s="14" t="s">
        <v>85</v>
      </c>
      <c r="AW254" s="14" t="s">
        <v>32</v>
      </c>
      <c r="AX254" s="14" t="s">
        <v>76</v>
      </c>
      <c r="AY254" s="252" t="s">
        <v>122</v>
      </c>
    </row>
    <row r="255" s="14" customFormat="1">
      <c r="A255" s="14"/>
      <c r="B255" s="242"/>
      <c r="C255" s="243"/>
      <c r="D255" s="233" t="s">
        <v>131</v>
      </c>
      <c r="E255" s="244" t="s">
        <v>1</v>
      </c>
      <c r="F255" s="245" t="s">
        <v>355</v>
      </c>
      <c r="G255" s="243"/>
      <c r="H255" s="246">
        <v>1498.54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131</v>
      </c>
      <c r="AU255" s="252" t="s">
        <v>85</v>
      </c>
      <c r="AV255" s="14" t="s">
        <v>85</v>
      </c>
      <c r="AW255" s="14" t="s">
        <v>32</v>
      </c>
      <c r="AX255" s="14" t="s">
        <v>76</v>
      </c>
      <c r="AY255" s="252" t="s">
        <v>122</v>
      </c>
    </row>
    <row r="256" s="15" customFormat="1">
      <c r="A256" s="15"/>
      <c r="B256" s="253"/>
      <c r="C256" s="254"/>
      <c r="D256" s="233" t="s">
        <v>131</v>
      </c>
      <c r="E256" s="255" t="s">
        <v>1</v>
      </c>
      <c r="F256" s="256" t="s">
        <v>136</v>
      </c>
      <c r="G256" s="254"/>
      <c r="H256" s="257">
        <v>1841.7159999999999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131</v>
      </c>
      <c r="AU256" s="263" t="s">
        <v>85</v>
      </c>
      <c r="AV256" s="15" t="s">
        <v>129</v>
      </c>
      <c r="AW256" s="15" t="s">
        <v>32</v>
      </c>
      <c r="AX256" s="15" t="s">
        <v>81</v>
      </c>
      <c r="AY256" s="263" t="s">
        <v>122</v>
      </c>
    </row>
    <row r="257" s="2" customFormat="1" ht="49.05" customHeight="1">
      <c r="A257" s="38"/>
      <c r="B257" s="39"/>
      <c r="C257" s="218" t="s">
        <v>356</v>
      </c>
      <c r="D257" s="218" t="s">
        <v>124</v>
      </c>
      <c r="E257" s="219" t="s">
        <v>357</v>
      </c>
      <c r="F257" s="220" t="s">
        <v>358</v>
      </c>
      <c r="G257" s="221" t="s">
        <v>127</v>
      </c>
      <c r="H257" s="222">
        <v>26.399999999999999</v>
      </c>
      <c r="I257" s="223"/>
      <c r="J257" s="224">
        <f>ROUND(I257*H257,2)</f>
        <v>0</v>
      </c>
      <c r="K257" s="220" t="s">
        <v>128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129</v>
      </c>
      <c r="AT257" s="229" t="s">
        <v>124</v>
      </c>
      <c r="AU257" s="229" t="s">
        <v>85</v>
      </c>
      <c r="AY257" s="17" t="s">
        <v>122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129</v>
      </c>
      <c r="BM257" s="229" t="s">
        <v>359</v>
      </c>
    </row>
    <row r="258" s="14" customFormat="1">
      <c r="A258" s="14"/>
      <c r="B258" s="242"/>
      <c r="C258" s="243"/>
      <c r="D258" s="233" t="s">
        <v>131</v>
      </c>
      <c r="E258" s="244" t="s">
        <v>1</v>
      </c>
      <c r="F258" s="245" t="s">
        <v>360</v>
      </c>
      <c r="G258" s="243"/>
      <c r="H258" s="246">
        <v>26.399999999999999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131</v>
      </c>
      <c r="AU258" s="252" t="s">
        <v>85</v>
      </c>
      <c r="AV258" s="14" t="s">
        <v>85</v>
      </c>
      <c r="AW258" s="14" t="s">
        <v>32</v>
      </c>
      <c r="AX258" s="14" t="s">
        <v>81</v>
      </c>
      <c r="AY258" s="252" t="s">
        <v>122</v>
      </c>
    </row>
    <row r="259" s="12" customFormat="1" ht="22.8" customHeight="1">
      <c r="A259" s="12"/>
      <c r="B259" s="202"/>
      <c r="C259" s="203"/>
      <c r="D259" s="204" t="s">
        <v>75</v>
      </c>
      <c r="E259" s="216" t="s">
        <v>173</v>
      </c>
      <c r="F259" s="216" t="s">
        <v>361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SUM(P260:P322)</f>
        <v>0</v>
      </c>
      <c r="Q259" s="210"/>
      <c r="R259" s="211">
        <f>SUM(R260:R322)</f>
        <v>47.253479512000006</v>
      </c>
      <c r="S259" s="210"/>
      <c r="T259" s="212">
        <f>SUM(T260:T322)</f>
        <v>88.534299999999988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81</v>
      </c>
      <c r="AT259" s="214" t="s">
        <v>75</v>
      </c>
      <c r="AU259" s="214" t="s">
        <v>81</v>
      </c>
      <c r="AY259" s="213" t="s">
        <v>122</v>
      </c>
      <c r="BK259" s="215">
        <f>SUM(BK260:BK322)</f>
        <v>0</v>
      </c>
    </row>
    <row r="260" s="2" customFormat="1" ht="24.15" customHeight="1">
      <c r="A260" s="38"/>
      <c r="B260" s="39"/>
      <c r="C260" s="218" t="s">
        <v>362</v>
      </c>
      <c r="D260" s="218" t="s">
        <v>124</v>
      </c>
      <c r="E260" s="219" t="s">
        <v>363</v>
      </c>
      <c r="F260" s="220" t="s">
        <v>364</v>
      </c>
      <c r="G260" s="221" t="s">
        <v>159</v>
      </c>
      <c r="H260" s="222">
        <v>224.69999999999999</v>
      </c>
      <c r="I260" s="223"/>
      <c r="J260" s="224">
        <f>ROUND(I260*H260,2)</f>
        <v>0</v>
      </c>
      <c r="K260" s="220" t="s">
        <v>128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0.32000000000000001</v>
      </c>
      <c r="T260" s="228">
        <f>S260*H260</f>
        <v>71.903999999999996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129</v>
      </c>
      <c r="AT260" s="229" t="s">
        <v>124</v>
      </c>
      <c r="AU260" s="229" t="s">
        <v>85</v>
      </c>
      <c r="AY260" s="17" t="s">
        <v>122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81</v>
      </c>
      <c r="BK260" s="230">
        <f>ROUND(I260*H260,2)</f>
        <v>0</v>
      </c>
      <c r="BL260" s="17" t="s">
        <v>129</v>
      </c>
      <c r="BM260" s="229" t="s">
        <v>365</v>
      </c>
    </row>
    <row r="261" s="14" customFormat="1">
      <c r="A261" s="14"/>
      <c r="B261" s="242"/>
      <c r="C261" s="243"/>
      <c r="D261" s="233" t="s">
        <v>131</v>
      </c>
      <c r="E261" s="244" t="s">
        <v>1</v>
      </c>
      <c r="F261" s="245" t="s">
        <v>366</v>
      </c>
      <c r="G261" s="243"/>
      <c r="H261" s="246">
        <v>224.69999999999999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131</v>
      </c>
      <c r="AU261" s="252" t="s">
        <v>85</v>
      </c>
      <c r="AV261" s="14" t="s">
        <v>85</v>
      </c>
      <c r="AW261" s="14" t="s">
        <v>32</v>
      </c>
      <c r="AX261" s="14" t="s">
        <v>81</v>
      </c>
      <c r="AY261" s="252" t="s">
        <v>122</v>
      </c>
    </row>
    <row r="262" s="2" customFormat="1" ht="24.15" customHeight="1">
      <c r="A262" s="38"/>
      <c r="B262" s="39"/>
      <c r="C262" s="218" t="s">
        <v>367</v>
      </c>
      <c r="D262" s="218" t="s">
        <v>124</v>
      </c>
      <c r="E262" s="219" t="s">
        <v>368</v>
      </c>
      <c r="F262" s="220" t="s">
        <v>369</v>
      </c>
      <c r="G262" s="221" t="s">
        <v>159</v>
      </c>
      <c r="H262" s="222">
        <v>295</v>
      </c>
      <c r="I262" s="223"/>
      <c r="J262" s="224">
        <f>ROUND(I262*H262,2)</f>
        <v>0</v>
      </c>
      <c r="K262" s="220" t="s">
        <v>128</v>
      </c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0.0025000000000000001</v>
      </c>
      <c r="T262" s="228">
        <f>S262*H262</f>
        <v>0.73750000000000004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129</v>
      </c>
      <c r="AT262" s="229" t="s">
        <v>124</v>
      </c>
      <c r="AU262" s="229" t="s">
        <v>85</v>
      </c>
      <c r="AY262" s="17" t="s">
        <v>122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129</v>
      </c>
      <c r="BM262" s="229" t="s">
        <v>370</v>
      </c>
    </row>
    <row r="263" s="2" customFormat="1" ht="44.25" customHeight="1">
      <c r="A263" s="38"/>
      <c r="B263" s="39"/>
      <c r="C263" s="218" t="s">
        <v>371</v>
      </c>
      <c r="D263" s="218" t="s">
        <v>124</v>
      </c>
      <c r="E263" s="219" t="s">
        <v>372</v>
      </c>
      <c r="F263" s="220" t="s">
        <v>373</v>
      </c>
      <c r="G263" s="221" t="s">
        <v>159</v>
      </c>
      <c r="H263" s="222">
        <v>298.30000000000001</v>
      </c>
      <c r="I263" s="223"/>
      <c r="J263" s="224">
        <f>ROUND(I263*H263,2)</f>
        <v>0</v>
      </c>
      <c r="K263" s="220" t="s">
        <v>128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129</v>
      </c>
      <c r="AT263" s="229" t="s">
        <v>124</v>
      </c>
      <c r="AU263" s="229" t="s">
        <v>85</v>
      </c>
      <c r="AY263" s="17" t="s">
        <v>122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129</v>
      </c>
      <c r="BM263" s="229" t="s">
        <v>374</v>
      </c>
    </row>
    <row r="264" s="2" customFormat="1" ht="24.15" customHeight="1">
      <c r="A264" s="38"/>
      <c r="B264" s="39"/>
      <c r="C264" s="265" t="s">
        <v>375</v>
      </c>
      <c r="D264" s="265" t="s">
        <v>241</v>
      </c>
      <c r="E264" s="266" t="s">
        <v>376</v>
      </c>
      <c r="F264" s="267" t="s">
        <v>377</v>
      </c>
      <c r="G264" s="268" t="s">
        <v>159</v>
      </c>
      <c r="H264" s="269">
        <v>311.858</v>
      </c>
      <c r="I264" s="270"/>
      <c r="J264" s="271">
        <f>ROUND(I264*H264,2)</f>
        <v>0</v>
      </c>
      <c r="K264" s="267" t="s">
        <v>128</v>
      </c>
      <c r="L264" s="272"/>
      <c r="M264" s="273" t="s">
        <v>1</v>
      </c>
      <c r="N264" s="274" t="s">
        <v>41</v>
      </c>
      <c r="O264" s="91"/>
      <c r="P264" s="227">
        <f>O264*H264</f>
        <v>0</v>
      </c>
      <c r="Q264" s="227">
        <v>0.0021199999999999999</v>
      </c>
      <c r="R264" s="227">
        <f>Q264*H264</f>
        <v>0.66113895999999994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173</v>
      </c>
      <c r="AT264" s="229" t="s">
        <v>241</v>
      </c>
      <c r="AU264" s="229" t="s">
        <v>85</v>
      </c>
      <c r="AY264" s="17" t="s">
        <v>122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129</v>
      </c>
      <c r="BM264" s="229" t="s">
        <v>378</v>
      </c>
    </row>
    <row r="265" s="14" customFormat="1">
      <c r="A265" s="14"/>
      <c r="B265" s="242"/>
      <c r="C265" s="243"/>
      <c r="D265" s="233" t="s">
        <v>131</v>
      </c>
      <c r="E265" s="244" t="s">
        <v>1</v>
      </c>
      <c r="F265" s="245" t="s">
        <v>379</v>
      </c>
      <c r="G265" s="243"/>
      <c r="H265" s="246">
        <v>307.24900000000002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131</v>
      </c>
      <c r="AU265" s="252" t="s">
        <v>85</v>
      </c>
      <c r="AV265" s="14" t="s">
        <v>85</v>
      </c>
      <c r="AW265" s="14" t="s">
        <v>32</v>
      </c>
      <c r="AX265" s="14" t="s">
        <v>81</v>
      </c>
      <c r="AY265" s="252" t="s">
        <v>122</v>
      </c>
    </row>
    <row r="266" s="14" customFormat="1">
      <c r="A266" s="14"/>
      <c r="B266" s="242"/>
      <c r="C266" s="243"/>
      <c r="D266" s="233" t="s">
        <v>131</v>
      </c>
      <c r="E266" s="243"/>
      <c r="F266" s="245" t="s">
        <v>380</v>
      </c>
      <c r="G266" s="243"/>
      <c r="H266" s="246">
        <v>311.858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131</v>
      </c>
      <c r="AU266" s="252" t="s">
        <v>85</v>
      </c>
      <c r="AV266" s="14" t="s">
        <v>85</v>
      </c>
      <c r="AW266" s="14" t="s">
        <v>4</v>
      </c>
      <c r="AX266" s="14" t="s">
        <v>81</v>
      </c>
      <c r="AY266" s="252" t="s">
        <v>122</v>
      </c>
    </row>
    <row r="267" s="2" customFormat="1" ht="24.15" customHeight="1">
      <c r="A267" s="38"/>
      <c r="B267" s="39"/>
      <c r="C267" s="218" t="s">
        <v>381</v>
      </c>
      <c r="D267" s="218" t="s">
        <v>124</v>
      </c>
      <c r="E267" s="219" t="s">
        <v>382</v>
      </c>
      <c r="F267" s="220" t="s">
        <v>383</v>
      </c>
      <c r="G267" s="221" t="s">
        <v>159</v>
      </c>
      <c r="H267" s="222">
        <v>3</v>
      </c>
      <c r="I267" s="223"/>
      <c r="J267" s="224">
        <f>ROUND(I267*H267,2)</f>
        <v>0</v>
      </c>
      <c r="K267" s="220" t="s">
        <v>128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1.0000000000000001E-05</v>
      </c>
      <c r="R267" s="227">
        <f>Q267*H267</f>
        <v>3.0000000000000004E-05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129</v>
      </c>
      <c r="AT267" s="229" t="s">
        <v>124</v>
      </c>
      <c r="AU267" s="229" t="s">
        <v>85</v>
      </c>
      <c r="AY267" s="17" t="s">
        <v>122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129</v>
      </c>
      <c r="BM267" s="229" t="s">
        <v>384</v>
      </c>
    </row>
    <row r="268" s="2" customFormat="1" ht="24.15" customHeight="1">
      <c r="A268" s="38"/>
      <c r="B268" s="39"/>
      <c r="C268" s="265" t="s">
        <v>385</v>
      </c>
      <c r="D268" s="265" t="s">
        <v>241</v>
      </c>
      <c r="E268" s="266" t="s">
        <v>386</v>
      </c>
      <c r="F268" s="267" t="s">
        <v>387</v>
      </c>
      <c r="G268" s="268" t="s">
        <v>159</v>
      </c>
      <c r="H268" s="269">
        <v>3.0899999999999999</v>
      </c>
      <c r="I268" s="270"/>
      <c r="J268" s="271">
        <f>ROUND(I268*H268,2)</f>
        <v>0</v>
      </c>
      <c r="K268" s="267" t="s">
        <v>128</v>
      </c>
      <c r="L268" s="272"/>
      <c r="M268" s="273" t="s">
        <v>1</v>
      </c>
      <c r="N268" s="274" t="s">
        <v>41</v>
      </c>
      <c r="O268" s="91"/>
      <c r="P268" s="227">
        <f>O268*H268</f>
        <v>0</v>
      </c>
      <c r="Q268" s="227">
        <v>0.0038999999999999998</v>
      </c>
      <c r="R268" s="227">
        <f>Q268*H268</f>
        <v>0.012050999999999999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173</v>
      </c>
      <c r="AT268" s="229" t="s">
        <v>241</v>
      </c>
      <c r="AU268" s="229" t="s">
        <v>85</v>
      </c>
      <c r="AY268" s="17" t="s">
        <v>122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129</v>
      </c>
      <c r="BM268" s="229" t="s">
        <v>388</v>
      </c>
    </row>
    <row r="269" s="14" customFormat="1">
      <c r="A269" s="14"/>
      <c r="B269" s="242"/>
      <c r="C269" s="243"/>
      <c r="D269" s="233" t="s">
        <v>131</v>
      </c>
      <c r="E269" s="244" t="s">
        <v>1</v>
      </c>
      <c r="F269" s="245" t="s">
        <v>143</v>
      </c>
      <c r="G269" s="243"/>
      <c r="H269" s="246">
        <v>3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131</v>
      </c>
      <c r="AU269" s="252" t="s">
        <v>85</v>
      </c>
      <c r="AV269" s="14" t="s">
        <v>85</v>
      </c>
      <c r="AW269" s="14" t="s">
        <v>32</v>
      </c>
      <c r="AX269" s="14" t="s">
        <v>81</v>
      </c>
      <c r="AY269" s="252" t="s">
        <v>122</v>
      </c>
    </row>
    <row r="270" s="14" customFormat="1">
      <c r="A270" s="14"/>
      <c r="B270" s="242"/>
      <c r="C270" s="243"/>
      <c r="D270" s="233" t="s">
        <v>131</v>
      </c>
      <c r="E270" s="243"/>
      <c r="F270" s="245" t="s">
        <v>389</v>
      </c>
      <c r="G270" s="243"/>
      <c r="H270" s="246">
        <v>3.0899999999999999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131</v>
      </c>
      <c r="AU270" s="252" t="s">
        <v>85</v>
      </c>
      <c r="AV270" s="14" t="s">
        <v>85</v>
      </c>
      <c r="AW270" s="14" t="s">
        <v>4</v>
      </c>
      <c r="AX270" s="14" t="s">
        <v>81</v>
      </c>
      <c r="AY270" s="252" t="s">
        <v>122</v>
      </c>
    </row>
    <row r="271" s="2" customFormat="1" ht="24.15" customHeight="1">
      <c r="A271" s="38"/>
      <c r="B271" s="39"/>
      <c r="C271" s="218" t="s">
        <v>390</v>
      </c>
      <c r="D271" s="218" t="s">
        <v>124</v>
      </c>
      <c r="E271" s="219" t="s">
        <v>391</v>
      </c>
      <c r="F271" s="220" t="s">
        <v>392</v>
      </c>
      <c r="G271" s="221" t="s">
        <v>159</v>
      </c>
      <c r="H271" s="222">
        <v>29</v>
      </c>
      <c r="I271" s="223"/>
      <c r="J271" s="224">
        <f>ROUND(I271*H271,2)</f>
        <v>0</v>
      </c>
      <c r="K271" s="220" t="s">
        <v>128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1.0000000000000001E-05</v>
      </c>
      <c r="R271" s="227">
        <f>Q271*H271</f>
        <v>0.00029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129</v>
      </c>
      <c r="AT271" s="229" t="s">
        <v>124</v>
      </c>
      <c r="AU271" s="229" t="s">
        <v>85</v>
      </c>
      <c r="AY271" s="17" t="s">
        <v>122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81</v>
      </c>
      <c r="BK271" s="230">
        <f>ROUND(I271*H271,2)</f>
        <v>0</v>
      </c>
      <c r="BL271" s="17" t="s">
        <v>129</v>
      </c>
      <c r="BM271" s="229" t="s">
        <v>393</v>
      </c>
    </row>
    <row r="272" s="2" customFormat="1" ht="24.15" customHeight="1">
      <c r="A272" s="38"/>
      <c r="B272" s="39"/>
      <c r="C272" s="265" t="s">
        <v>394</v>
      </c>
      <c r="D272" s="265" t="s">
        <v>241</v>
      </c>
      <c r="E272" s="266" t="s">
        <v>395</v>
      </c>
      <c r="F272" s="267" t="s">
        <v>396</v>
      </c>
      <c r="G272" s="268" t="s">
        <v>159</v>
      </c>
      <c r="H272" s="269">
        <v>29.870000000000001</v>
      </c>
      <c r="I272" s="270"/>
      <c r="J272" s="271">
        <f>ROUND(I272*H272,2)</f>
        <v>0</v>
      </c>
      <c r="K272" s="267" t="s">
        <v>128</v>
      </c>
      <c r="L272" s="272"/>
      <c r="M272" s="273" t="s">
        <v>1</v>
      </c>
      <c r="N272" s="274" t="s">
        <v>41</v>
      </c>
      <c r="O272" s="91"/>
      <c r="P272" s="227">
        <f>O272*H272</f>
        <v>0</v>
      </c>
      <c r="Q272" s="227">
        <v>0.0063899999999999998</v>
      </c>
      <c r="R272" s="227">
        <f>Q272*H272</f>
        <v>0.19086929999999999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173</v>
      </c>
      <c r="AT272" s="229" t="s">
        <v>241</v>
      </c>
      <c r="AU272" s="229" t="s">
        <v>85</v>
      </c>
      <c r="AY272" s="17" t="s">
        <v>122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129</v>
      </c>
      <c r="BM272" s="229" t="s">
        <v>397</v>
      </c>
    </row>
    <row r="273" s="14" customFormat="1">
      <c r="A273" s="14"/>
      <c r="B273" s="242"/>
      <c r="C273" s="243"/>
      <c r="D273" s="233" t="s">
        <v>131</v>
      </c>
      <c r="E273" s="244" t="s">
        <v>1</v>
      </c>
      <c r="F273" s="245" t="s">
        <v>292</v>
      </c>
      <c r="G273" s="243"/>
      <c r="H273" s="246">
        <v>29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131</v>
      </c>
      <c r="AU273" s="252" t="s">
        <v>85</v>
      </c>
      <c r="AV273" s="14" t="s">
        <v>85</v>
      </c>
      <c r="AW273" s="14" t="s">
        <v>32</v>
      </c>
      <c r="AX273" s="14" t="s">
        <v>81</v>
      </c>
      <c r="AY273" s="252" t="s">
        <v>122</v>
      </c>
    </row>
    <row r="274" s="14" customFormat="1">
      <c r="A274" s="14"/>
      <c r="B274" s="242"/>
      <c r="C274" s="243"/>
      <c r="D274" s="233" t="s">
        <v>131</v>
      </c>
      <c r="E274" s="243"/>
      <c r="F274" s="245" t="s">
        <v>398</v>
      </c>
      <c r="G274" s="243"/>
      <c r="H274" s="246">
        <v>29.870000000000001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131</v>
      </c>
      <c r="AU274" s="252" t="s">
        <v>85</v>
      </c>
      <c r="AV274" s="14" t="s">
        <v>85</v>
      </c>
      <c r="AW274" s="14" t="s">
        <v>4</v>
      </c>
      <c r="AX274" s="14" t="s">
        <v>81</v>
      </c>
      <c r="AY274" s="252" t="s">
        <v>122</v>
      </c>
    </row>
    <row r="275" s="2" customFormat="1" ht="24.15" customHeight="1">
      <c r="A275" s="38"/>
      <c r="B275" s="39"/>
      <c r="C275" s="218" t="s">
        <v>399</v>
      </c>
      <c r="D275" s="218" t="s">
        <v>124</v>
      </c>
      <c r="E275" s="219" t="s">
        <v>400</v>
      </c>
      <c r="F275" s="220" t="s">
        <v>401</v>
      </c>
      <c r="G275" s="221" t="s">
        <v>159</v>
      </c>
      <c r="H275" s="222">
        <v>1</v>
      </c>
      <c r="I275" s="223"/>
      <c r="J275" s="224">
        <f>ROUND(I275*H275,2)</f>
        <v>0</v>
      </c>
      <c r="K275" s="220" t="s">
        <v>128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2.0000000000000002E-05</v>
      </c>
      <c r="R275" s="227">
        <f>Q275*H275</f>
        <v>2.0000000000000002E-05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129</v>
      </c>
      <c r="AT275" s="229" t="s">
        <v>124</v>
      </c>
      <c r="AU275" s="229" t="s">
        <v>85</v>
      </c>
      <c r="AY275" s="17" t="s">
        <v>122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129</v>
      </c>
      <c r="BM275" s="229" t="s">
        <v>402</v>
      </c>
    </row>
    <row r="276" s="2" customFormat="1" ht="24.15" customHeight="1">
      <c r="A276" s="38"/>
      <c r="B276" s="39"/>
      <c r="C276" s="265" t="s">
        <v>403</v>
      </c>
      <c r="D276" s="265" t="s">
        <v>241</v>
      </c>
      <c r="E276" s="266" t="s">
        <v>404</v>
      </c>
      <c r="F276" s="267" t="s">
        <v>405</v>
      </c>
      <c r="G276" s="268" t="s">
        <v>159</v>
      </c>
      <c r="H276" s="269">
        <v>1.03</v>
      </c>
      <c r="I276" s="270"/>
      <c r="J276" s="271">
        <f>ROUND(I276*H276,2)</f>
        <v>0</v>
      </c>
      <c r="K276" s="267" t="s">
        <v>128</v>
      </c>
      <c r="L276" s="272"/>
      <c r="M276" s="273" t="s">
        <v>1</v>
      </c>
      <c r="N276" s="274" t="s">
        <v>41</v>
      </c>
      <c r="O276" s="91"/>
      <c r="P276" s="227">
        <f>O276*H276</f>
        <v>0</v>
      </c>
      <c r="Q276" s="227">
        <v>0.01602</v>
      </c>
      <c r="R276" s="227">
        <f>Q276*H276</f>
        <v>0.016500600000000001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173</v>
      </c>
      <c r="AT276" s="229" t="s">
        <v>241</v>
      </c>
      <c r="AU276" s="229" t="s">
        <v>85</v>
      </c>
      <c r="AY276" s="17" t="s">
        <v>122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129</v>
      </c>
      <c r="BM276" s="229" t="s">
        <v>406</v>
      </c>
    </row>
    <row r="277" s="14" customFormat="1">
      <c r="A277" s="14"/>
      <c r="B277" s="242"/>
      <c r="C277" s="243"/>
      <c r="D277" s="233" t="s">
        <v>131</v>
      </c>
      <c r="E277" s="244" t="s">
        <v>1</v>
      </c>
      <c r="F277" s="245" t="s">
        <v>81</v>
      </c>
      <c r="G277" s="243"/>
      <c r="H277" s="246">
        <v>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131</v>
      </c>
      <c r="AU277" s="252" t="s">
        <v>85</v>
      </c>
      <c r="AV277" s="14" t="s">
        <v>85</v>
      </c>
      <c r="AW277" s="14" t="s">
        <v>32</v>
      </c>
      <c r="AX277" s="14" t="s">
        <v>81</v>
      </c>
      <c r="AY277" s="252" t="s">
        <v>122</v>
      </c>
    </row>
    <row r="278" s="14" customFormat="1">
      <c r="A278" s="14"/>
      <c r="B278" s="242"/>
      <c r="C278" s="243"/>
      <c r="D278" s="233" t="s">
        <v>131</v>
      </c>
      <c r="E278" s="243"/>
      <c r="F278" s="245" t="s">
        <v>407</v>
      </c>
      <c r="G278" s="243"/>
      <c r="H278" s="246">
        <v>1.03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131</v>
      </c>
      <c r="AU278" s="252" t="s">
        <v>85</v>
      </c>
      <c r="AV278" s="14" t="s">
        <v>85</v>
      </c>
      <c r="AW278" s="14" t="s">
        <v>4</v>
      </c>
      <c r="AX278" s="14" t="s">
        <v>81</v>
      </c>
      <c r="AY278" s="252" t="s">
        <v>122</v>
      </c>
    </row>
    <row r="279" s="2" customFormat="1" ht="24.15" customHeight="1">
      <c r="A279" s="38"/>
      <c r="B279" s="39"/>
      <c r="C279" s="218" t="s">
        <v>408</v>
      </c>
      <c r="D279" s="218" t="s">
        <v>124</v>
      </c>
      <c r="E279" s="219" t="s">
        <v>409</v>
      </c>
      <c r="F279" s="220" t="s">
        <v>410</v>
      </c>
      <c r="G279" s="221" t="s">
        <v>159</v>
      </c>
      <c r="H279" s="222">
        <v>249.69999999999999</v>
      </c>
      <c r="I279" s="223"/>
      <c r="J279" s="224">
        <f>ROUND(I279*H279,2)</f>
        <v>0</v>
      </c>
      <c r="K279" s="220" t="s">
        <v>128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3.0000000000000001E-05</v>
      </c>
      <c r="R279" s="227">
        <f>Q279*H279</f>
        <v>0.0074910000000000003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129</v>
      </c>
      <c r="AT279" s="229" t="s">
        <v>124</v>
      </c>
      <c r="AU279" s="229" t="s">
        <v>85</v>
      </c>
      <c r="AY279" s="17" t="s">
        <v>122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129</v>
      </c>
      <c r="BM279" s="229" t="s">
        <v>411</v>
      </c>
    </row>
    <row r="280" s="2" customFormat="1" ht="24.15" customHeight="1">
      <c r="A280" s="38"/>
      <c r="B280" s="39"/>
      <c r="C280" s="265" t="s">
        <v>412</v>
      </c>
      <c r="D280" s="265" t="s">
        <v>241</v>
      </c>
      <c r="E280" s="266" t="s">
        <v>413</v>
      </c>
      <c r="F280" s="267" t="s">
        <v>414</v>
      </c>
      <c r="G280" s="268" t="s">
        <v>159</v>
      </c>
      <c r="H280" s="269">
        <v>257.19099999999997</v>
      </c>
      <c r="I280" s="270"/>
      <c r="J280" s="271">
        <f>ROUND(I280*H280,2)</f>
        <v>0</v>
      </c>
      <c r="K280" s="267" t="s">
        <v>128</v>
      </c>
      <c r="L280" s="272"/>
      <c r="M280" s="273" t="s">
        <v>1</v>
      </c>
      <c r="N280" s="274" t="s">
        <v>41</v>
      </c>
      <c r="O280" s="91"/>
      <c r="P280" s="227">
        <f>O280*H280</f>
        <v>0</v>
      </c>
      <c r="Q280" s="227">
        <v>0.025839999999999998</v>
      </c>
      <c r="R280" s="227">
        <f>Q280*H280</f>
        <v>6.6458154399999989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173</v>
      </c>
      <c r="AT280" s="229" t="s">
        <v>241</v>
      </c>
      <c r="AU280" s="229" t="s">
        <v>85</v>
      </c>
      <c r="AY280" s="17" t="s">
        <v>122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81</v>
      </c>
      <c r="BK280" s="230">
        <f>ROUND(I280*H280,2)</f>
        <v>0</v>
      </c>
      <c r="BL280" s="17" t="s">
        <v>129</v>
      </c>
      <c r="BM280" s="229" t="s">
        <v>415</v>
      </c>
    </row>
    <row r="281" s="14" customFormat="1">
      <c r="A281" s="14"/>
      <c r="B281" s="242"/>
      <c r="C281" s="243"/>
      <c r="D281" s="233" t="s">
        <v>131</v>
      </c>
      <c r="E281" s="244" t="s">
        <v>1</v>
      </c>
      <c r="F281" s="245" t="s">
        <v>416</v>
      </c>
      <c r="G281" s="243"/>
      <c r="H281" s="246">
        <v>249.69999999999999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131</v>
      </c>
      <c r="AU281" s="252" t="s">
        <v>85</v>
      </c>
      <c r="AV281" s="14" t="s">
        <v>85</v>
      </c>
      <c r="AW281" s="14" t="s">
        <v>32</v>
      </c>
      <c r="AX281" s="14" t="s">
        <v>81</v>
      </c>
      <c r="AY281" s="252" t="s">
        <v>122</v>
      </c>
    </row>
    <row r="282" s="14" customFormat="1">
      <c r="A282" s="14"/>
      <c r="B282" s="242"/>
      <c r="C282" s="243"/>
      <c r="D282" s="233" t="s">
        <v>131</v>
      </c>
      <c r="E282" s="243"/>
      <c r="F282" s="245" t="s">
        <v>417</v>
      </c>
      <c r="G282" s="243"/>
      <c r="H282" s="246">
        <v>257.19099999999997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131</v>
      </c>
      <c r="AU282" s="252" t="s">
        <v>85</v>
      </c>
      <c r="AV282" s="14" t="s">
        <v>85</v>
      </c>
      <c r="AW282" s="14" t="s">
        <v>4</v>
      </c>
      <c r="AX282" s="14" t="s">
        <v>81</v>
      </c>
      <c r="AY282" s="252" t="s">
        <v>122</v>
      </c>
    </row>
    <row r="283" s="2" customFormat="1" ht="37.8" customHeight="1">
      <c r="A283" s="38"/>
      <c r="B283" s="39"/>
      <c r="C283" s="218" t="s">
        <v>418</v>
      </c>
      <c r="D283" s="218" t="s">
        <v>124</v>
      </c>
      <c r="E283" s="219" t="s">
        <v>419</v>
      </c>
      <c r="F283" s="220" t="s">
        <v>420</v>
      </c>
      <c r="G283" s="221" t="s">
        <v>295</v>
      </c>
      <c r="H283" s="222">
        <v>18</v>
      </c>
      <c r="I283" s="223"/>
      <c r="J283" s="224">
        <f>ROUND(I283*H283,2)</f>
        <v>0</v>
      </c>
      <c r="K283" s="220" t="s">
        <v>128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129</v>
      </c>
      <c r="AT283" s="229" t="s">
        <v>124</v>
      </c>
      <c r="AU283" s="229" t="s">
        <v>85</v>
      </c>
      <c r="AY283" s="17" t="s">
        <v>122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129</v>
      </c>
      <c r="BM283" s="229" t="s">
        <v>421</v>
      </c>
    </row>
    <row r="284" s="2" customFormat="1" ht="16.5" customHeight="1">
      <c r="A284" s="38"/>
      <c r="B284" s="39"/>
      <c r="C284" s="265" t="s">
        <v>422</v>
      </c>
      <c r="D284" s="265" t="s">
        <v>241</v>
      </c>
      <c r="E284" s="266" t="s">
        <v>423</v>
      </c>
      <c r="F284" s="267" t="s">
        <v>424</v>
      </c>
      <c r="G284" s="268" t="s">
        <v>295</v>
      </c>
      <c r="H284" s="269">
        <v>18</v>
      </c>
      <c r="I284" s="270"/>
      <c r="J284" s="271">
        <f>ROUND(I284*H284,2)</f>
        <v>0</v>
      </c>
      <c r="K284" s="267" t="s">
        <v>128</v>
      </c>
      <c r="L284" s="272"/>
      <c r="M284" s="273" t="s">
        <v>1</v>
      </c>
      <c r="N284" s="274" t="s">
        <v>41</v>
      </c>
      <c r="O284" s="91"/>
      <c r="P284" s="227">
        <f>O284*H284</f>
        <v>0</v>
      </c>
      <c r="Q284" s="227">
        <v>0.00038999999999999999</v>
      </c>
      <c r="R284" s="227">
        <f>Q284*H284</f>
        <v>0.0070200000000000002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173</v>
      </c>
      <c r="AT284" s="229" t="s">
        <v>241</v>
      </c>
      <c r="AU284" s="229" t="s">
        <v>85</v>
      </c>
      <c r="AY284" s="17" t="s">
        <v>122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129</v>
      </c>
      <c r="BM284" s="229" t="s">
        <v>425</v>
      </c>
    </row>
    <row r="285" s="2" customFormat="1" ht="37.8" customHeight="1">
      <c r="A285" s="38"/>
      <c r="B285" s="39"/>
      <c r="C285" s="218" t="s">
        <v>426</v>
      </c>
      <c r="D285" s="218" t="s">
        <v>124</v>
      </c>
      <c r="E285" s="219" t="s">
        <v>427</v>
      </c>
      <c r="F285" s="220" t="s">
        <v>428</v>
      </c>
      <c r="G285" s="221" t="s">
        <v>295</v>
      </c>
      <c r="H285" s="222">
        <v>12</v>
      </c>
      <c r="I285" s="223"/>
      <c r="J285" s="224">
        <f>ROUND(I285*H285,2)</f>
        <v>0</v>
      </c>
      <c r="K285" s="220" t="s">
        <v>128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129</v>
      </c>
      <c r="AT285" s="229" t="s">
        <v>124</v>
      </c>
      <c r="AU285" s="229" t="s">
        <v>85</v>
      </c>
      <c r="AY285" s="17" t="s">
        <v>122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129</v>
      </c>
      <c r="BM285" s="229" t="s">
        <v>429</v>
      </c>
    </row>
    <row r="286" s="14" customFormat="1">
      <c r="A286" s="14"/>
      <c r="B286" s="242"/>
      <c r="C286" s="243"/>
      <c r="D286" s="233" t="s">
        <v>131</v>
      </c>
      <c r="E286" s="244" t="s">
        <v>1</v>
      </c>
      <c r="F286" s="245" t="s">
        <v>430</v>
      </c>
      <c r="G286" s="243"/>
      <c r="H286" s="246">
        <v>12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131</v>
      </c>
      <c r="AU286" s="252" t="s">
        <v>85</v>
      </c>
      <c r="AV286" s="14" t="s">
        <v>85</v>
      </c>
      <c r="AW286" s="14" t="s">
        <v>32</v>
      </c>
      <c r="AX286" s="14" t="s">
        <v>81</v>
      </c>
      <c r="AY286" s="252" t="s">
        <v>122</v>
      </c>
    </row>
    <row r="287" s="2" customFormat="1" ht="16.5" customHeight="1">
      <c r="A287" s="38"/>
      <c r="B287" s="39"/>
      <c r="C287" s="265" t="s">
        <v>431</v>
      </c>
      <c r="D287" s="265" t="s">
        <v>241</v>
      </c>
      <c r="E287" s="266" t="s">
        <v>432</v>
      </c>
      <c r="F287" s="267" t="s">
        <v>433</v>
      </c>
      <c r="G287" s="268" t="s">
        <v>295</v>
      </c>
      <c r="H287" s="269">
        <v>8</v>
      </c>
      <c r="I287" s="270"/>
      <c r="J287" s="271">
        <f>ROUND(I287*H287,2)</f>
        <v>0</v>
      </c>
      <c r="K287" s="267" t="s">
        <v>128</v>
      </c>
      <c r="L287" s="272"/>
      <c r="M287" s="273" t="s">
        <v>1</v>
      </c>
      <c r="N287" s="274" t="s">
        <v>41</v>
      </c>
      <c r="O287" s="91"/>
      <c r="P287" s="227">
        <f>O287*H287</f>
        <v>0</v>
      </c>
      <c r="Q287" s="227">
        <v>0.0014</v>
      </c>
      <c r="R287" s="227">
        <f>Q287*H287</f>
        <v>0.0112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173</v>
      </c>
      <c r="AT287" s="229" t="s">
        <v>241</v>
      </c>
      <c r="AU287" s="229" t="s">
        <v>85</v>
      </c>
      <c r="AY287" s="17" t="s">
        <v>122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129</v>
      </c>
      <c r="BM287" s="229" t="s">
        <v>434</v>
      </c>
    </row>
    <row r="288" s="14" customFormat="1">
      <c r="A288" s="14"/>
      <c r="B288" s="242"/>
      <c r="C288" s="243"/>
      <c r="D288" s="233" t="s">
        <v>131</v>
      </c>
      <c r="E288" s="244" t="s">
        <v>1</v>
      </c>
      <c r="F288" s="245" t="s">
        <v>173</v>
      </c>
      <c r="G288" s="243"/>
      <c r="H288" s="246">
        <v>8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131</v>
      </c>
      <c r="AU288" s="252" t="s">
        <v>85</v>
      </c>
      <c r="AV288" s="14" t="s">
        <v>85</v>
      </c>
      <c r="AW288" s="14" t="s">
        <v>32</v>
      </c>
      <c r="AX288" s="14" t="s">
        <v>81</v>
      </c>
      <c r="AY288" s="252" t="s">
        <v>122</v>
      </c>
    </row>
    <row r="289" s="2" customFormat="1" ht="16.5" customHeight="1">
      <c r="A289" s="38"/>
      <c r="B289" s="39"/>
      <c r="C289" s="265" t="s">
        <v>435</v>
      </c>
      <c r="D289" s="265" t="s">
        <v>241</v>
      </c>
      <c r="E289" s="266" t="s">
        <v>436</v>
      </c>
      <c r="F289" s="267" t="s">
        <v>433</v>
      </c>
      <c r="G289" s="268" t="s">
        <v>295</v>
      </c>
      <c r="H289" s="269">
        <v>3</v>
      </c>
      <c r="I289" s="270"/>
      <c r="J289" s="271">
        <f>ROUND(I289*H289,2)</f>
        <v>0</v>
      </c>
      <c r="K289" s="267" t="s">
        <v>1</v>
      </c>
      <c r="L289" s="272"/>
      <c r="M289" s="273" t="s">
        <v>1</v>
      </c>
      <c r="N289" s="274" t="s">
        <v>41</v>
      </c>
      <c r="O289" s="91"/>
      <c r="P289" s="227">
        <f>O289*H289</f>
        <v>0</v>
      </c>
      <c r="Q289" s="227">
        <v>0.0014</v>
      </c>
      <c r="R289" s="227">
        <f>Q289*H289</f>
        <v>0.0041999999999999997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173</v>
      </c>
      <c r="AT289" s="229" t="s">
        <v>241</v>
      </c>
      <c r="AU289" s="229" t="s">
        <v>85</v>
      </c>
      <c r="AY289" s="17" t="s">
        <v>122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129</v>
      </c>
      <c r="BM289" s="229" t="s">
        <v>437</v>
      </c>
    </row>
    <row r="290" s="14" customFormat="1">
      <c r="A290" s="14"/>
      <c r="B290" s="242"/>
      <c r="C290" s="243"/>
      <c r="D290" s="233" t="s">
        <v>131</v>
      </c>
      <c r="E290" s="244" t="s">
        <v>1</v>
      </c>
      <c r="F290" s="245" t="s">
        <v>143</v>
      </c>
      <c r="G290" s="243"/>
      <c r="H290" s="246">
        <v>3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131</v>
      </c>
      <c r="AU290" s="252" t="s">
        <v>85</v>
      </c>
      <c r="AV290" s="14" t="s">
        <v>85</v>
      </c>
      <c r="AW290" s="14" t="s">
        <v>32</v>
      </c>
      <c r="AX290" s="14" t="s">
        <v>81</v>
      </c>
      <c r="AY290" s="252" t="s">
        <v>122</v>
      </c>
    </row>
    <row r="291" s="2" customFormat="1" ht="16.5" customHeight="1">
      <c r="A291" s="38"/>
      <c r="B291" s="39"/>
      <c r="C291" s="265" t="s">
        <v>438</v>
      </c>
      <c r="D291" s="265" t="s">
        <v>241</v>
      </c>
      <c r="E291" s="266" t="s">
        <v>439</v>
      </c>
      <c r="F291" s="267" t="s">
        <v>433</v>
      </c>
      <c r="G291" s="268" t="s">
        <v>295</v>
      </c>
      <c r="H291" s="269">
        <v>1</v>
      </c>
      <c r="I291" s="270"/>
      <c r="J291" s="271">
        <f>ROUND(I291*H291,2)</f>
        <v>0</v>
      </c>
      <c r="K291" s="267" t="s">
        <v>1</v>
      </c>
      <c r="L291" s="272"/>
      <c r="M291" s="273" t="s">
        <v>1</v>
      </c>
      <c r="N291" s="274" t="s">
        <v>41</v>
      </c>
      <c r="O291" s="91"/>
      <c r="P291" s="227">
        <f>O291*H291</f>
        <v>0</v>
      </c>
      <c r="Q291" s="227">
        <v>0.0014</v>
      </c>
      <c r="R291" s="227">
        <f>Q291*H291</f>
        <v>0.0014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173</v>
      </c>
      <c r="AT291" s="229" t="s">
        <v>241</v>
      </c>
      <c r="AU291" s="229" t="s">
        <v>85</v>
      </c>
      <c r="AY291" s="17" t="s">
        <v>122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81</v>
      </c>
      <c r="BK291" s="230">
        <f>ROUND(I291*H291,2)</f>
        <v>0</v>
      </c>
      <c r="BL291" s="17" t="s">
        <v>129</v>
      </c>
      <c r="BM291" s="229" t="s">
        <v>440</v>
      </c>
    </row>
    <row r="292" s="14" customFormat="1">
      <c r="A292" s="14"/>
      <c r="B292" s="242"/>
      <c r="C292" s="243"/>
      <c r="D292" s="233" t="s">
        <v>131</v>
      </c>
      <c r="E292" s="244" t="s">
        <v>1</v>
      </c>
      <c r="F292" s="245" t="s">
        <v>81</v>
      </c>
      <c r="G292" s="243"/>
      <c r="H292" s="246">
        <v>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131</v>
      </c>
      <c r="AU292" s="252" t="s">
        <v>85</v>
      </c>
      <c r="AV292" s="14" t="s">
        <v>85</v>
      </c>
      <c r="AW292" s="14" t="s">
        <v>32</v>
      </c>
      <c r="AX292" s="14" t="s">
        <v>81</v>
      </c>
      <c r="AY292" s="252" t="s">
        <v>122</v>
      </c>
    </row>
    <row r="293" s="2" customFormat="1" ht="37.8" customHeight="1">
      <c r="A293" s="38"/>
      <c r="B293" s="39"/>
      <c r="C293" s="218" t="s">
        <v>441</v>
      </c>
      <c r="D293" s="218" t="s">
        <v>124</v>
      </c>
      <c r="E293" s="219" t="s">
        <v>442</v>
      </c>
      <c r="F293" s="220" t="s">
        <v>443</v>
      </c>
      <c r="G293" s="221" t="s">
        <v>295</v>
      </c>
      <c r="H293" s="222">
        <v>20</v>
      </c>
      <c r="I293" s="223"/>
      <c r="J293" s="224">
        <f>ROUND(I293*H293,2)</f>
        <v>0</v>
      </c>
      <c r="K293" s="220" t="s">
        <v>128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129</v>
      </c>
      <c r="AT293" s="229" t="s">
        <v>124</v>
      </c>
      <c r="AU293" s="229" t="s">
        <v>85</v>
      </c>
      <c r="AY293" s="17" t="s">
        <v>122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129</v>
      </c>
      <c r="BM293" s="229" t="s">
        <v>444</v>
      </c>
    </row>
    <row r="294" s="2" customFormat="1" ht="24.15" customHeight="1">
      <c r="A294" s="38"/>
      <c r="B294" s="39"/>
      <c r="C294" s="265" t="s">
        <v>445</v>
      </c>
      <c r="D294" s="265" t="s">
        <v>241</v>
      </c>
      <c r="E294" s="266" t="s">
        <v>446</v>
      </c>
      <c r="F294" s="267" t="s">
        <v>447</v>
      </c>
      <c r="G294" s="268" t="s">
        <v>295</v>
      </c>
      <c r="H294" s="269">
        <v>20</v>
      </c>
      <c r="I294" s="270"/>
      <c r="J294" s="271">
        <f>ROUND(I294*H294,2)</f>
        <v>0</v>
      </c>
      <c r="K294" s="267" t="s">
        <v>128</v>
      </c>
      <c r="L294" s="272"/>
      <c r="M294" s="273" t="s">
        <v>1</v>
      </c>
      <c r="N294" s="274" t="s">
        <v>41</v>
      </c>
      <c r="O294" s="91"/>
      <c r="P294" s="227">
        <f>O294*H294</f>
        <v>0</v>
      </c>
      <c r="Q294" s="227">
        <v>0.0101</v>
      </c>
      <c r="R294" s="227">
        <f>Q294*H294</f>
        <v>0.20199999999999999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173</v>
      </c>
      <c r="AT294" s="229" t="s">
        <v>241</v>
      </c>
      <c r="AU294" s="229" t="s">
        <v>85</v>
      </c>
      <c r="AY294" s="17" t="s">
        <v>122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129</v>
      </c>
      <c r="BM294" s="229" t="s">
        <v>448</v>
      </c>
    </row>
    <row r="295" s="2" customFormat="1" ht="21.75" customHeight="1">
      <c r="A295" s="38"/>
      <c r="B295" s="39"/>
      <c r="C295" s="218" t="s">
        <v>449</v>
      </c>
      <c r="D295" s="218" t="s">
        <v>124</v>
      </c>
      <c r="E295" s="219" t="s">
        <v>450</v>
      </c>
      <c r="F295" s="220" t="s">
        <v>451</v>
      </c>
      <c r="G295" s="221" t="s">
        <v>295</v>
      </c>
      <c r="H295" s="222">
        <v>1</v>
      </c>
      <c r="I295" s="223"/>
      <c r="J295" s="224">
        <f>ROUND(I295*H295,2)</f>
        <v>0</v>
      </c>
      <c r="K295" s="220" t="s">
        <v>1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0.00085999999999999998</v>
      </c>
      <c r="R295" s="227">
        <f>Q295*H295</f>
        <v>0.00085999999999999998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129</v>
      </c>
      <c r="AT295" s="229" t="s">
        <v>124</v>
      </c>
      <c r="AU295" s="229" t="s">
        <v>85</v>
      </c>
      <c r="AY295" s="17" t="s">
        <v>122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81</v>
      </c>
      <c r="BK295" s="230">
        <f>ROUND(I295*H295,2)</f>
        <v>0</v>
      </c>
      <c r="BL295" s="17" t="s">
        <v>129</v>
      </c>
      <c r="BM295" s="229" t="s">
        <v>452</v>
      </c>
    </row>
    <row r="296" s="2" customFormat="1" ht="16.5" customHeight="1">
      <c r="A296" s="38"/>
      <c r="B296" s="39"/>
      <c r="C296" s="265" t="s">
        <v>453</v>
      </c>
      <c r="D296" s="265" t="s">
        <v>241</v>
      </c>
      <c r="E296" s="266" t="s">
        <v>454</v>
      </c>
      <c r="F296" s="267" t="s">
        <v>455</v>
      </c>
      <c r="G296" s="268" t="s">
        <v>295</v>
      </c>
      <c r="H296" s="269">
        <v>1</v>
      </c>
      <c r="I296" s="270"/>
      <c r="J296" s="271">
        <f>ROUND(I296*H296,2)</f>
        <v>0</v>
      </c>
      <c r="K296" s="267" t="s">
        <v>1</v>
      </c>
      <c r="L296" s="272"/>
      <c r="M296" s="273" t="s">
        <v>1</v>
      </c>
      <c r="N296" s="274" t="s">
        <v>41</v>
      </c>
      <c r="O296" s="91"/>
      <c r="P296" s="227">
        <f>O296*H296</f>
        <v>0</v>
      </c>
      <c r="Q296" s="227">
        <v>0.0070400000000000003</v>
      </c>
      <c r="R296" s="227">
        <f>Q296*H296</f>
        <v>0.0070400000000000003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173</v>
      </c>
      <c r="AT296" s="229" t="s">
        <v>241</v>
      </c>
      <c r="AU296" s="229" t="s">
        <v>85</v>
      </c>
      <c r="AY296" s="17" t="s">
        <v>122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129</v>
      </c>
      <c r="BM296" s="229" t="s">
        <v>456</v>
      </c>
    </row>
    <row r="297" s="2" customFormat="1" ht="16.5" customHeight="1">
      <c r="A297" s="38"/>
      <c r="B297" s="39"/>
      <c r="C297" s="218" t="s">
        <v>457</v>
      </c>
      <c r="D297" s="218" t="s">
        <v>124</v>
      </c>
      <c r="E297" s="219" t="s">
        <v>458</v>
      </c>
      <c r="F297" s="220" t="s">
        <v>459</v>
      </c>
      <c r="G297" s="221" t="s">
        <v>159</v>
      </c>
      <c r="H297" s="222">
        <v>298.30000000000001</v>
      </c>
      <c r="I297" s="223"/>
      <c r="J297" s="224">
        <f>ROUND(I297*H297,2)</f>
        <v>0</v>
      </c>
      <c r="K297" s="220" t="s">
        <v>128</v>
      </c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129</v>
      </c>
      <c r="AT297" s="229" t="s">
        <v>124</v>
      </c>
      <c r="AU297" s="229" t="s">
        <v>85</v>
      </c>
      <c r="AY297" s="17" t="s">
        <v>122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129</v>
      </c>
      <c r="BM297" s="229" t="s">
        <v>460</v>
      </c>
    </row>
    <row r="298" s="2" customFormat="1" ht="24.15" customHeight="1">
      <c r="A298" s="38"/>
      <c r="B298" s="39"/>
      <c r="C298" s="218" t="s">
        <v>461</v>
      </c>
      <c r="D298" s="218" t="s">
        <v>124</v>
      </c>
      <c r="E298" s="219" t="s">
        <v>462</v>
      </c>
      <c r="F298" s="220" t="s">
        <v>463</v>
      </c>
      <c r="G298" s="221" t="s">
        <v>295</v>
      </c>
      <c r="H298" s="222">
        <v>2</v>
      </c>
      <c r="I298" s="223"/>
      <c r="J298" s="224">
        <f>ROUND(I298*H298,2)</f>
        <v>0</v>
      </c>
      <c r="K298" s="220" t="s">
        <v>128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0.45937290600000003</v>
      </c>
      <c r="R298" s="227">
        <f>Q298*H298</f>
        <v>0.91874581200000005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129</v>
      </c>
      <c r="AT298" s="229" t="s">
        <v>124</v>
      </c>
      <c r="AU298" s="229" t="s">
        <v>85</v>
      </c>
      <c r="AY298" s="17" t="s">
        <v>122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81</v>
      </c>
      <c r="BK298" s="230">
        <f>ROUND(I298*H298,2)</f>
        <v>0</v>
      </c>
      <c r="BL298" s="17" t="s">
        <v>129</v>
      </c>
      <c r="BM298" s="229" t="s">
        <v>464</v>
      </c>
    </row>
    <row r="299" s="2" customFormat="1" ht="24.15" customHeight="1">
      <c r="A299" s="38"/>
      <c r="B299" s="39"/>
      <c r="C299" s="218" t="s">
        <v>465</v>
      </c>
      <c r="D299" s="218" t="s">
        <v>124</v>
      </c>
      <c r="E299" s="219" t="s">
        <v>466</v>
      </c>
      <c r="F299" s="220" t="s">
        <v>467</v>
      </c>
      <c r="G299" s="221" t="s">
        <v>468</v>
      </c>
      <c r="H299" s="222">
        <v>9</v>
      </c>
      <c r="I299" s="223"/>
      <c r="J299" s="224">
        <f>ROUND(I299*H299,2)</f>
        <v>0</v>
      </c>
      <c r="K299" s="220" t="s">
        <v>128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0.00025000000000000001</v>
      </c>
      <c r="R299" s="227">
        <f>Q299*H299</f>
        <v>0.0022500000000000003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129</v>
      </c>
      <c r="AT299" s="229" t="s">
        <v>124</v>
      </c>
      <c r="AU299" s="229" t="s">
        <v>85</v>
      </c>
      <c r="AY299" s="17" t="s">
        <v>122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129</v>
      </c>
      <c r="BM299" s="229" t="s">
        <v>469</v>
      </c>
    </row>
    <row r="300" s="2" customFormat="1" ht="16.5" customHeight="1">
      <c r="A300" s="38"/>
      <c r="B300" s="39"/>
      <c r="C300" s="218" t="s">
        <v>470</v>
      </c>
      <c r="D300" s="218" t="s">
        <v>124</v>
      </c>
      <c r="E300" s="219" t="s">
        <v>471</v>
      </c>
      <c r="F300" s="220" t="s">
        <v>472</v>
      </c>
      <c r="G300" s="221" t="s">
        <v>159</v>
      </c>
      <c r="H300" s="222">
        <v>310</v>
      </c>
      <c r="I300" s="223"/>
      <c r="J300" s="224">
        <f>ROUND(I300*H300,2)</f>
        <v>0</v>
      </c>
      <c r="K300" s="220" t="s">
        <v>128</v>
      </c>
      <c r="L300" s="44"/>
      <c r="M300" s="225" t="s">
        <v>1</v>
      </c>
      <c r="N300" s="226" t="s">
        <v>41</v>
      </c>
      <c r="O300" s="91"/>
      <c r="P300" s="227">
        <f>O300*H300</f>
        <v>0</v>
      </c>
      <c r="Q300" s="227">
        <v>0.00019236000000000001</v>
      </c>
      <c r="R300" s="227">
        <f>Q300*H300</f>
        <v>0.0596316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129</v>
      </c>
      <c r="AT300" s="229" t="s">
        <v>124</v>
      </c>
      <c r="AU300" s="229" t="s">
        <v>85</v>
      </c>
      <c r="AY300" s="17" t="s">
        <v>122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129</v>
      </c>
      <c r="BM300" s="229" t="s">
        <v>473</v>
      </c>
    </row>
    <row r="301" s="2" customFormat="1" ht="21.75" customHeight="1">
      <c r="A301" s="38"/>
      <c r="B301" s="39"/>
      <c r="C301" s="218" t="s">
        <v>474</v>
      </c>
      <c r="D301" s="218" t="s">
        <v>124</v>
      </c>
      <c r="E301" s="219" t="s">
        <v>475</v>
      </c>
      <c r="F301" s="220" t="s">
        <v>476</v>
      </c>
      <c r="G301" s="221" t="s">
        <v>159</v>
      </c>
      <c r="H301" s="222">
        <v>298.30000000000001</v>
      </c>
      <c r="I301" s="223"/>
      <c r="J301" s="224">
        <f>ROUND(I301*H301,2)</f>
        <v>0</v>
      </c>
      <c r="K301" s="220" t="s">
        <v>128</v>
      </c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0.000126</v>
      </c>
      <c r="R301" s="227">
        <f>Q301*H301</f>
        <v>0.037585800000000003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129</v>
      </c>
      <c r="AT301" s="229" t="s">
        <v>124</v>
      </c>
      <c r="AU301" s="229" t="s">
        <v>85</v>
      </c>
      <c r="AY301" s="17" t="s">
        <v>122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129</v>
      </c>
      <c r="BM301" s="229" t="s">
        <v>477</v>
      </c>
    </row>
    <row r="302" s="2" customFormat="1" ht="24.15" customHeight="1">
      <c r="A302" s="38"/>
      <c r="B302" s="39"/>
      <c r="C302" s="218" t="s">
        <v>478</v>
      </c>
      <c r="D302" s="218" t="s">
        <v>124</v>
      </c>
      <c r="E302" s="219" t="s">
        <v>479</v>
      </c>
      <c r="F302" s="220" t="s">
        <v>480</v>
      </c>
      <c r="G302" s="221" t="s">
        <v>481</v>
      </c>
      <c r="H302" s="222">
        <v>31</v>
      </c>
      <c r="I302" s="223"/>
      <c r="J302" s="224">
        <f>ROUND(I302*H302,2)</f>
        <v>0</v>
      </c>
      <c r="K302" s="220" t="s">
        <v>1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129</v>
      </c>
      <c r="AT302" s="229" t="s">
        <v>124</v>
      </c>
      <c r="AU302" s="229" t="s">
        <v>85</v>
      </c>
      <c r="AY302" s="17" t="s">
        <v>122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81</v>
      </c>
      <c r="BK302" s="230">
        <f>ROUND(I302*H302,2)</f>
        <v>0</v>
      </c>
      <c r="BL302" s="17" t="s">
        <v>129</v>
      </c>
      <c r="BM302" s="229" t="s">
        <v>482</v>
      </c>
    </row>
    <row r="303" s="2" customFormat="1" ht="24.15" customHeight="1">
      <c r="A303" s="38"/>
      <c r="B303" s="39"/>
      <c r="C303" s="218" t="s">
        <v>483</v>
      </c>
      <c r="D303" s="218" t="s">
        <v>124</v>
      </c>
      <c r="E303" s="219" t="s">
        <v>484</v>
      </c>
      <c r="F303" s="220" t="s">
        <v>480</v>
      </c>
      <c r="G303" s="221" t="s">
        <v>481</v>
      </c>
      <c r="H303" s="222">
        <v>1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41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129</v>
      </c>
      <c r="AT303" s="229" t="s">
        <v>124</v>
      </c>
      <c r="AU303" s="229" t="s">
        <v>85</v>
      </c>
      <c r="AY303" s="17" t="s">
        <v>122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81</v>
      </c>
      <c r="BK303" s="230">
        <f>ROUND(I303*H303,2)</f>
        <v>0</v>
      </c>
      <c r="BL303" s="17" t="s">
        <v>129</v>
      </c>
      <c r="BM303" s="229" t="s">
        <v>485</v>
      </c>
    </row>
    <row r="304" s="2" customFormat="1" ht="33" customHeight="1">
      <c r="A304" s="38"/>
      <c r="B304" s="39"/>
      <c r="C304" s="218" t="s">
        <v>486</v>
      </c>
      <c r="D304" s="218" t="s">
        <v>124</v>
      </c>
      <c r="E304" s="219" t="s">
        <v>487</v>
      </c>
      <c r="F304" s="220" t="s">
        <v>488</v>
      </c>
      <c r="G304" s="221" t="s">
        <v>191</v>
      </c>
      <c r="H304" s="222">
        <v>9.0299999999999994</v>
      </c>
      <c r="I304" s="223"/>
      <c r="J304" s="224">
        <f>ROUND(I304*H304,2)</f>
        <v>0</v>
      </c>
      <c r="K304" s="220" t="s">
        <v>128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1.76</v>
      </c>
      <c r="T304" s="228">
        <f>S304*H304</f>
        <v>15.892799999999999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129</v>
      </c>
      <c r="AT304" s="229" t="s">
        <v>124</v>
      </c>
      <c r="AU304" s="229" t="s">
        <v>85</v>
      </c>
      <c r="AY304" s="17" t="s">
        <v>122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129</v>
      </c>
      <c r="BM304" s="229" t="s">
        <v>489</v>
      </c>
    </row>
    <row r="305" s="14" customFormat="1">
      <c r="A305" s="14"/>
      <c r="B305" s="242"/>
      <c r="C305" s="243"/>
      <c r="D305" s="233" t="s">
        <v>131</v>
      </c>
      <c r="E305" s="244" t="s">
        <v>1</v>
      </c>
      <c r="F305" s="245" t="s">
        <v>490</v>
      </c>
      <c r="G305" s="243"/>
      <c r="H305" s="246">
        <v>9.0299999999999994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131</v>
      </c>
      <c r="AU305" s="252" t="s">
        <v>85</v>
      </c>
      <c r="AV305" s="14" t="s">
        <v>85</v>
      </c>
      <c r="AW305" s="14" t="s">
        <v>32</v>
      </c>
      <c r="AX305" s="14" t="s">
        <v>81</v>
      </c>
      <c r="AY305" s="252" t="s">
        <v>122</v>
      </c>
    </row>
    <row r="306" s="2" customFormat="1" ht="44.25" customHeight="1">
      <c r="A306" s="38"/>
      <c r="B306" s="39"/>
      <c r="C306" s="218" t="s">
        <v>491</v>
      </c>
      <c r="D306" s="218" t="s">
        <v>124</v>
      </c>
      <c r="E306" s="219" t="s">
        <v>492</v>
      </c>
      <c r="F306" s="220" t="s">
        <v>493</v>
      </c>
      <c r="G306" s="221" t="s">
        <v>295</v>
      </c>
      <c r="H306" s="222">
        <v>7</v>
      </c>
      <c r="I306" s="223"/>
      <c r="J306" s="224">
        <f>ROUND(I306*H306,2)</f>
        <v>0</v>
      </c>
      <c r="K306" s="220" t="s">
        <v>128</v>
      </c>
      <c r="L306" s="44"/>
      <c r="M306" s="225" t="s">
        <v>1</v>
      </c>
      <c r="N306" s="226" t="s">
        <v>41</v>
      </c>
      <c r="O306" s="91"/>
      <c r="P306" s="227">
        <f>O306*H306</f>
        <v>0</v>
      </c>
      <c r="Q306" s="227">
        <v>2.2558199999999999</v>
      </c>
      <c r="R306" s="227">
        <f>Q306*H306</f>
        <v>15.79074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129</v>
      </c>
      <c r="AT306" s="229" t="s">
        <v>124</v>
      </c>
      <c r="AU306" s="229" t="s">
        <v>85</v>
      </c>
      <c r="AY306" s="17" t="s">
        <v>122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81</v>
      </c>
      <c r="BK306" s="230">
        <f>ROUND(I306*H306,2)</f>
        <v>0</v>
      </c>
      <c r="BL306" s="17" t="s">
        <v>129</v>
      </c>
      <c r="BM306" s="229" t="s">
        <v>494</v>
      </c>
    </row>
    <row r="307" s="2" customFormat="1" ht="24.15" customHeight="1">
      <c r="A307" s="38"/>
      <c r="B307" s="39"/>
      <c r="C307" s="265" t="s">
        <v>495</v>
      </c>
      <c r="D307" s="265" t="s">
        <v>241</v>
      </c>
      <c r="E307" s="266" t="s">
        <v>496</v>
      </c>
      <c r="F307" s="267" t="s">
        <v>497</v>
      </c>
      <c r="G307" s="268" t="s">
        <v>295</v>
      </c>
      <c r="H307" s="269">
        <v>7</v>
      </c>
      <c r="I307" s="270"/>
      <c r="J307" s="271">
        <f>ROUND(I307*H307,2)</f>
        <v>0</v>
      </c>
      <c r="K307" s="267" t="s">
        <v>128</v>
      </c>
      <c r="L307" s="272"/>
      <c r="M307" s="273" t="s">
        <v>1</v>
      </c>
      <c r="N307" s="274" t="s">
        <v>41</v>
      </c>
      <c r="O307" s="91"/>
      <c r="P307" s="227">
        <f>O307*H307</f>
        <v>0</v>
      </c>
      <c r="Q307" s="227">
        <v>1.2290000000000001</v>
      </c>
      <c r="R307" s="227">
        <f>Q307*H307</f>
        <v>8.6030000000000015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173</v>
      </c>
      <c r="AT307" s="229" t="s">
        <v>241</v>
      </c>
      <c r="AU307" s="229" t="s">
        <v>85</v>
      </c>
      <c r="AY307" s="17" t="s">
        <v>122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129</v>
      </c>
      <c r="BM307" s="229" t="s">
        <v>498</v>
      </c>
    </row>
    <row r="308" s="2" customFormat="1" ht="24.15" customHeight="1">
      <c r="A308" s="38"/>
      <c r="B308" s="39"/>
      <c r="C308" s="265" t="s">
        <v>499</v>
      </c>
      <c r="D308" s="265" t="s">
        <v>241</v>
      </c>
      <c r="E308" s="266" t="s">
        <v>500</v>
      </c>
      <c r="F308" s="267" t="s">
        <v>501</v>
      </c>
      <c r="G308" s="268" t="s">
        <v>295</v>
      </c>
      <c r="H308" s="269">
        <v>19</v>
      </c>
      <c r="I308" s="270"/>
      <c r="J308" s="271">
        <f>ROUND(I308*H308,2)</f>
        <v>0</v>
      </c>
      <c r="K308" s="267" t="s">
        <v>128</v>
      </c>
      <c r="L308" s="272"/>
      <c r="M308" s="273" t="s">
        <v>1</v>
      </c>
      <c r="N308" s="274" t="s">
        <v>41</v>
      </c>
      <c r="O308" s="91"/>
      <c r="P308" s="227">
        <f>O308*H308</f>
        <v>0</v>
      </c>
      <c r="Q308" s="227">
        <v>0.002</v>
      </c>
      <c r="R308" s="227">
        <f>Q308*H308</f>
        <v>0.037999999999999999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173</v>
      </c>
      <c r="AT308" s="229" t="s">
        <v>241</v>
      </c>
      <c r="AU308" s="229" t="s">
        <v>85</v>
      </c>
      <c r="AY308" s="17" t="s">
        <v>122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129</v>
      </c>
      <c r="BM308" s="229" t="s">
        <v>502</v>
      </c>
    </row>
    <row r="309" s="2" customFormat="1" ht="21.75" customHeight="1">
      <c r="A309" s="38"/>
      <c r="B309" s="39"/>
      <c r="C309" s="265" t="s">
        <v>503</v>
      </c>
      <c r="D309" s="265" t="s">
        <v>241</v>
      </c>
      <c r="E309" s="266" t="s">
        <v>504</v>
      </c>
      <c r="F309" s="267" t="s">
        <v>505</v>
      </c>
      <c r="G309" s="268" t="s">
        <v>295</v>
      </c>
      <c r="H309" s="269">
        <v>4</v>
      </c>
      <c r="I309" s="270"/>
      <c r="J309" s="271">
        <f>ROUND(I309*H309,2)</f>
        <v>0</v>
      </c>
      <c r="K309" s="267" t="s">
        <v>128</v>
      </c>
      <c r="L309" s="272"/>
      <c r="M309" s="273" t="s">
        <v>1</v>
      </c>
      <c r="N309" s="274" t="s">
        <v>41</v>
      </c>
      <c r="O309" s="91"/>
      <c r="P309" s="227">
        <f>O309*H309</f>
        <v>0</v>
      </c>
      <c r="Q309" s="227">
        <v>1.0129999999999999</v>
      </c>
      <c r="R309" s="227">
        <f>Q309*H309</f>
        <v>4.0519999999999996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173</v>
      </c>
      <c r="AT309" s="229" t="s">
        <v>241</v>
      </c>
      <c r="AU309" s="229" t="s">
        <v>85</v>
      </c>
      <c r="AY309" s="17" t="s">
        <v>122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129</v>
      </c>
      <c r="BM309" s="229" t="s">
        <v>506</v>
      </c>
    </row>
    <row r="310" s="2" customFormat="1" ht="21.75" customHeight="1">
      <c r="A310" s="38"/>
      <c r="B310" s="39"/>
      <c r="C310" s="265" t="s">
        <v>507</v>
      </c>
      <c r="D310" s="265" t="s">
        <v>241</v>
      </c>
      <c r="E310" s="266" t="s">
        <v>508</v>
      </c>
      <c r="F310" s="267" t="s">
        <v>509</v>
      </c>
      <c r="G310" s="268" t="s">
        <v>295</v>
      </c>
      <c r="H310" s="269">
        <v>5</v>
      </c>
      <c r="I310" s="270"/>
      <c r="J310" s="271">
        <f>ROUND(I310*H310,2)</f>
        <v>0</v>
      </c>
      <c r="K310" s="267" t="s">
        <v>128</v>
      </c>
      <c r="L310" s="272"/>
      <c r="M310" s="273" t="s">
        <v>1</v>
      </c>
      <c r="N310" s="274" t="s">
        <v>41</v>
      </c>
      <c r="O310" s="91"/>
      <c r="P310" s="227">
        <f>O310*H310</f>
        <v>0</v>
      </c>
      <c r="Q310" s="227">
        <v>0.50600000000000001</v>
      </c>
      <c r="R310" s="227">
        <f>Q310*H310</f>
        <v>2.5300000000000002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173</v>
      </c>
      <c r="AT310" s="229" t="s">
        <v>241</v>
      </c>
      <c r="AU310" s="229" t="s">
        <v>85</v>
      </c>
      <c r="AY310" s="17" t="s">
        <v>122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81</v>
      </c>
      <c r="BK310" s="230">
        <f>ROUND(I310*H310,2)</f>
        <v>0</v>
      </c>
      <c r="BL310" s="17" t="s">
        <v>129</v>
      </c>
      <c r="BM310" s="229" t="s">
        <v>510</v>
      </c>
    </row>
    <row r="311" s="2" customFormat="1" ht="21.75" customHeight="1">
      <c r="A311" s="38"/>
      <c r="B311" s="39"/>
      <c r="C311" s="265" t="s">
        <v>511</v>
      </c>
      <c r="D311" s="265" t="s">
        <v>241</v>
      </c>
      <c r="E311" s="266" t="s">
        <v>512</v>
      </c>
      <c r="F311" s="267" t="s">
        <v>513</v>
      </c>
      <c r="G311" s="268" t="s">
        <v>295</v>
      </c>
      <c r="H311" s="269">
        <v>3</v>
      </c>
      <c r="I311" s="270"/>
      <c r="J311" s="271">
        <f>ROUND(I311*H311,2)</f>
        <v>0</v>
      </c>
      <c r="K311" s="267" t="s">
        <v>128</v>
      </c>
      <c r="L311" s="272"/>
      <c r="M311" s="273" t="s">
        <v>1</v>
      </c>
      <c r="N311" s="274" t="s">
        <v>41</v>
      </c>
      <c r="O311" s="91"/>
      <c r="P311" s="227">
        <f>O311*H311</f>
        <v>0</v>
      </c>
      <c r="Q311" s="227">
        <v>0.254</v>
      </c>
      <c r="R311" s="227">
        <f>Q311*H311</f>
        <v>0.76200000000000001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173</v>
      </c>
      <c r="AT311" s="229" t="s">
        <v>241</v>
      </c>
      <c r="AU311" s="229" t="s">
        <v>85</v>
      </c>
      <c r="AY311" s="17" t="s">
        <v>122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129</v>
      </c>
      <c r="BM311" s="229" t="s">
        <v>514</v>
      </c>
    </row>
    <row r="312" s="2" customFormat="1" ht="24.15" customHeight="1">
      <c r="A312" s="38"/>
      <c r="B312" s="39"/>
      <c r="C312" s="265" t="s">
        <v>515</v>
      </c>
      <c r="D312" s="265" t="s">
        <v>241</v>
      </c>
      <c r="E312" s="266" t="s">
        <v>516</v>
      </c>
      <c r="F312" s="267" t="s">
        <v>517</v>
      </c>
      <c r="G312" s="268" t="s">
        <v>295</v>
      </c>
      <c r="H312" s="269">
        <v>7</v>
      </c>
      <c r="I312" s="270"/>
      <c r="J312" s="271">
        <f>ROUND(I312*H312,2)</f>
        <v>0</v>
      </c>
      <c r="K312" s="267" t="s">
        <v>128</v>
      </c>
      <c r="L312" s="272"/>
      <c r="M312" s="273" t="s">
        <v>1</v>
      </c>
      <c r="N312" s="274" t="s">
        <v>41</v>
      </c>
      <c r="O312" s="91"/>
      <c r="P312" s="227">
        <f>O312*H312</f>
        <v>0</v>
      </c>
      <c r="Q312" s="227">
        <v>0.58499999999999996</v>
      </c>
      <c r="R312" s="227">
        <f>Q312*H312</f>
        <v>4.0949999999999998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173</v>
      </c>
      <c r="AT312" s="229" t="s">
        <v>241</v>
      </c>
      <c r="AU312" s="229" t="s">
        <v>85</v>
      </c>
      <c r="AY312" s="17" t="s">
        <v>122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81</v>
      </c>
      <c r="BK312" s="230">
        <f>ROUND(I312*H312,2)</f>
        <v>0</v>
      </c>
      <c r="BL312" s="17" t="s">
        <v>129</v>
      </c>
      <c r="BM312" s="229" t="s">
        <v>518</v>
      </c>
    </row>
    <row r="313" s="2" customFormat="1" ht="16.5" customHeight="1">
      <c r="A313" s="38"/>
      <c r="B313" s="39"/>
      <c r="C313" s="265" t="s">
        <v>519</v>
      </c>
      <c r="D313" s="265" t="s">
        <v>241</v>
      </c>
      <c r="E313" s="266" t="s">
        <v>520</v>
      </c>
      <c r="F313" s="267" t="s">
        <v>521</v>
      </c>
      <c r="G313" s="268" t="s">
        <v>295</v>
      </c>
      <c r="H313" s="269">
        <v>8</v>
      </c>
      <c r="I313" s="270"/>
      <c r="J313" s="271">
        <f>ROUND(I313*H313,2)</f>
        <v>0</v>
      </c>
      <c r="K313" s="267" t="s">
        <v>128</v>
      </c>
      <c r="L313" s="272"/>
      <c r="M313" s="273" t="s">
        <v>1</v>
      </c>
      <c r="N313" s="274" t="s">
        <v>41</v>
      </c>
      <c r="O313" s="91"/>
      <c r="P313" s="227">
        <f>O313*H313</f>
        <v>0</v>
      </c>
      <c r="Q313" s="227">
        <v>0.00059999999999999995</v>
      </c>
      <c r="R313" s="227">
        <f>Q313*H313</f>
        <v>0.0047999999999999996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173</v>
      </c>
      <c r="AT313" s="229" t="s">
        <v>241</v>
      </c>
      <c r="AU313" s="229" t="s">
        <v>85</v>
      </c>
      <c r="AY313" s="17" t="s">
        <v>122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129</v>
      </c>
      <c r="BM313" s="229" t="s">
        <v>522</v>
      </c>
    </row>
    <row r="314" s="2" customFormat="1" ht="16.5" customHeight="1">
      <c r="A314" s="38"/>
      <c r="B314" s="39"/>
      <c r="C314" s="265" t="s">
        <v>523</v>
      </c>
      <c r="D314" s="265" t="s">
        <v>241</v>
      </c>
      <c r="E314" s="266" t="s">
        <v>524</v>
      </c>
      <c r="F314" s="267" t="s">
        <v>525</v>
      </c>
      <c r="G314" s="268" t="s">
        <v>295</v>
      </c>
      <c r="H314" s="269">
        <v>14</v>
      </c>
      <c r="I314" s="270"/>
      <c r="J314" s="271">
        <f>ROUND(I314*H314,2)</f>
        <v>0</v>
      </c>
      <c r="K314" s="267" t="s">
        <v>128</v>
      </c>
      <c r="L314" s="272"/>
      <c r="M314" s="273" t="s">
        <v>1</v>
      </c>
      <c r="N314" s="274" t="s">
        <v>41</v>
      </c>
      <c r="O314" s="91"/>
      <c r="P314" s="227">
        <f>O314*H314</f>
        <v>0</v>
      </c>
      <c r="Q314" s="227">
        <v>0.0011000000000000001</v>
      </c>
      <c r="R314" s="227">
        <f>Q314*H314</f>
        <v>0.015400000000000001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173</v>
      </c>
      <c r="AT314" s="229" t="s">
        <v>241</v>
      </c>
      <c r="AU314" s="229" t="s">
        <v>85</v>
      </c>
      <c r="AY314" s="17" t="s">
        <v>122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81</v>
      </c>
      <c r="BK314" s="230">
        <f>ROUND(I314*H314,2)</f>
        <v>0</v>
      </c>
      <c r="BL314" s="17" t="s">
        <v>129</v>
      </c>
      <c r="BM314" s="229" t="s">
        <v>526</v>
      </c>
    </row>
    <row r="315" s="2" customFormat="1" ht="16.5" customHeight="1">
      <c r="A315" s="38"/>
      <c r="B315" s="39"/>
      <c r="C315" s="265" t="s">
        <v>527</v>
      </c>
      <c r="D315" s="265" t="s">
        <v>241</v>
      </c>
      <c r="E315" s="266" t="s">
        <v>528</v>
      </c>
      <c r="F315" s="267" t="s">
        <v>529</v>
      </c>
      <c r="G315" s="268" t="s">
        <v>295</v>
      </c>
      <c r="H315" s="269">
        <v>1</v>
      </c>
      <c r="I315" s="270"/>
      <c r="J315" s="271">
        <f>ROUND(I315*H315,2)</f>
        <v>0</v>
      </c>
      <c r="K315" s="267" t="s">
        <v>128</v>
      </c>
      <c r="L315" s="272"/>
      <c r="M315" s="273" t="s">
        <v>1</v>
      </c>
      <c r="N315" s="274" t="s">
        <v>41</v>
      </c>
      <c r="O315" s="91"/>
      <c r="P315" s="227">
        <f>O315*H315</f>
        <v>0</v>
      </c>
      <c r="Q315" s="227">
        <v>0.00089999999999999998</v>
      </c>
      <c r="R315" s="227">
        <f>Q315*H315</f>
        <v>0.00089999999999999998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173</v>
      </c>
      <c r="AT315" s="229" t="s">
        <v>241</v>
      </c>
      <c r="AU315" s="229" t="s">
        <v>85</v>
      </c>
      <c r="AY315" s="17" t="s">
        <v>122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129</v>
      </c>
      <c r="BM315" s="229" t="s">
        <v>530</v>
      </c>
    </row>
    <row r="316" s="2" customFormat="1" ht="16.5" customHeight="1">
      <c r="A316" s="38"/>
      <c r="B316" s="39"/>
      <c r="C316" s="265" t="s">
        <v>531</v>
      </c>
      <c r="D316" s="265" t="s">
        <v>241</v>
      </c>
      <c r="E316" s="266" t="s">
        <v>532</v>
      </c>
      <c r="F316" s="267" t="s">
        <v>533</v>
      </c>
      <c r="G316" s="268" t="s">
        <v>295</v>
      </c>
      <c r="H316" s="269">
        <v>3</v>
      </c>
      <c r="I316" s="270"/>
      <c r="J316" s="271">
        <f>ROUND(I316*H316,2)</f>
        <v>0</v>
      </c>
      <c r="K316" s="267" t="s">
        <v>128</v>
      </c>
      <c r="L316" s="272"/>
      <c r="M316" s="273" t="s">
        <v>1</v>
      </c>
      <c r="N316" s="274" t="s">
        <v>41</v>
      </c>
      <c r="O316" s="91"/>
      <c r="P316" s="227">
        <f>O316*H316</f>
        <v>0</v>
      </c>
      <c r="Q316" s="227">
        <v>0.00050000000000000001</v>
      </c>
      <c r="R316" s="227">
        <f>Q316*H316</f>
        <v>0.0015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173</v>
      </c>
      <c r="AT316" s="229" t="s">
        <v>241</v>
      </c>
      <c r="AU316" s="229" t="s">
        <v>85</v>
      </c>
      <c r="AY316" s="17" t="s">
        <v>122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129</v>
      </c>
      <c r="BM316" s="229" t="s">
        <v>534</v>
      </c>
    </row>
    <row r="317" s="2" customFormat="1" ht="24.15" customHeight="1">
      <c r="A317" s="38"/>
      <c r="B317" s="39"/>
      <c r="C317" s="218" t="s">
        <v>535</v>
      </c>
      <c r="D317" s="218" t="s">
        <v>124</v>
      </c>
      <c r="E317" s="219" t="s">
        <v>536</v>
      </c>
      <c r="F317" s="220" t="s">
        <v>537</v>
      </c>
      <c r="G317" s="221" t="s">
        <v>295</v>
      </c>
      <c r="H317" s="222">
        <v>9</v>
      </c>
      <c r="I317" s="223"/>
      <c r="J317" s="224">
        <f>ROUND(I317*H317,2)</f>
        <v>0</v>
      </c>
      <c r="K317" s="220" t="s">
        <v>128</v>
      </c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0.089999999999999997</v>
      </c>
      <c r="R317" s="227">
        <f>Q317*H317</f>
        <v>0.80999999999999994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129</v>
      </c>
      <c r="AT317" s="229" t="s">
        <v>124</v>
      </c>
      <c r="AU317" s="229" t="s">
        <v>85</v>
      </c>
      <c r="AY317" s="17" t="s">
        <v>122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81</v>
      </c>
      <c r="BK317" s="230">
        <f>ROUND(I317*H317,2)</f>
        <v>0</v>
      </c>
      <c r="BL317" s="17" t="s">
        <v>129</v>
      </c>
      <c r="BM317" s="229" t="s">
        <v>538</v>
      </c>
    </row>
    <row r="318" s="2" customFormat="1" ht="24.15" customHeight="1">
      <c r="A318" s="38"/>
      <c r="B318" s="39"/>
      <c r="C318" s="265" t="s">
        <v>539</v>
      </c>
      <c r="D318" s="265" t="s">
        <v>241</v>
      </c>
      <c r="E318" s="266" t="s">
        <v>540</v>
      </c>
      <c r="F318" s="267" t="s">
        <v>541</v>
      </c>
      <c r="G318" s="268" t="s">
        <v>295</v>
      </c>
      <c r="H318" s="269">
        <v>9</v>
      </c>
      <c r="I318" s="270"/>
      <c r="J318" s="271">
        <f>ROUND(I318*H318,2)</f>
        <v>0</v>
      </c>
      <c r="K318" s="267" t="s">
        <v>1</v>
      </c>
      <c r="L318" s="272"/>
      <c r="M318" s="273" t="s">
        <v>1</v>
      </c>
      <c r="N318" s="274" t="s">
        <v>41</v>
      </c>
      <c r="O318" s="91"/>
      <c r="P318" s="227">
        <f>O318*H318</f>
        <v>0</v>
      </c>
      <c r="Q318" s="227">
        <v>0.19600000000000001</v>
      </c>
      <c r="R318" s="227">
        <f>Q318*H318</f>
        <v>1.764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173</v>
      </c>
      <c r="AT318" s="229" t="s">
        <v>241</v>
      </c>
      <c r="AU318" s="229" t="s">
        <v>85</v>
      </c>
      <c r="AY318" s="17" t="s">
        <v>122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129</v>
      </c>
      <c r="BM318" s="229" t="s">
        <v>542</v>
      </c>
    </row>
    <row r="319" s="2" customFormat="1" ht="24.15" customHeight="1">
      <c r="A319" s="38"/>
      <c r="B319" s="39"/>
      <c r="C319" s="218" t="s">
        <v>543</v>
      </c>
      <c r="D319" s="218" t="s">
        <v>124</v>
      </c>
      <c r="E319" s="219" t="s">
        <v>544</v>
      </c>
      <c r="F319" s="220" t="s">
        <v>545</v>
      </c>
      <c r="G319" s="221" t="s">
        <v>159</v>
      </c>
      <c r="H319" s="222">
        <v>25</v>
      </c>
      <c r="I319" s="223"/>
      <c r="J319" s="224">
        <f>ROUND(I319*H319,2)</f>
        <v>0</v>
      </c>
      <c r="K319" s="220" t="s">
        <v>1</v>
      </c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129</v>
      </c>
      <c r="AT319" s="229" t="s">
        <v>124</v>
      </c>
      <c r="AU319" s="229" t="s">
        <v>85</v>
      </c>
      <c r="AY319" s="17" t="s">
        <v>122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129</v>
      </c>
      <c r="BM319" s="229" t="s">
        <v>546</v>
      </c>
    </row>
    <row r="320" s="2" customFormat="1" ht="16.5" customHeight="1">
      <c r="A320" s="38"/>
      <c r="B320" s="39"/>
      <c r="C320" s="218" t="s">
        <v>547</v>
      </c>
      <c r="D320" s="218" t="s">
        <v>124</v>
      </c>
      <c r="E320" s="219" t="s">
        <v>548</v>
      </c>
      <c r="F320" s="220" t="s">
        <v>549</v>
      </c>
      <c r="G320" s="221" t="s">
        <v>550</v>
      </c>
      <c r="H320" s="222">
        <v>1</v>
      </c>
      <c r="I320" s="223"/>
      <c r="J320" s="224">
        <f>ROUND(I320*H320,2)</f>
        <v>0</v>
      </c>
      <c r="K320" s="220" t="s">
        <v>1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129</v>
      </c>
      <c r="AT320" s="229" t="s">
        <v>124</v>
      </c>
      <c r="AU320" s="229" t="s">
        <v>85</v>
      </c>
      <c r="AY320" s="17" t="s">
        <v>122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129</v>
      </c>
      <c r="BM320" s="229" t="s">
        <v>551</v>
      </c>
    </row>
    <row r="321" s="2" customFormat="1" ht="44.25" customHeight="1">
      <c r="A321" s="38"/>
      <c r="B321" s="39"/>
      <c r="C321" s="218" t="s">
        <v>552</v>
      </c>
      <c r="D321" s="218" t="s">
        <v>124</v>
      </c>
      <c r="E321" s="219" t="s">
        <v>553</v>
      </c>
      <c r="F321" s="220" t="s">
        <v>554</v>
      </c>
      <c r="G321" s="221" t="s">
        <v>550</v>
      </c>
      <c r="H321" s="222">
        <v>2</v>
      </c>
      <c r="I321" s="223"/>
      <c r="J321" s="224">
        <f>ROUND(I321*H321,2)</f>
        <v>0</v>
      </c>
      <c r="K321" s="220" t="s">
        <v>1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555</v>
      </c>
      <c r="AT321" s="229" t="s">
        <v>124</v>
      </c>
      <c r="AU321" s="229" t="s">
        <v>85</v>
      </c>
      <c r="AY321" s="17" t="s">
        <v>122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81</v>
      </c>
      <c r="BK321" s="230">
        <f>ROUND(I321*H321,2)</f>
        <v>0</v>
      </c>
      <c r="BL321" s="17" t="s">
        <v>555</v>
      </c>
      <c r="BM321" s="229" t="s">
        <v>556</v>
      </c>
    </row>
    <row r="322" s="14" customFormat="1">
      <c r="A322" s="14"/>
      <c r="B322" s="242"/>
      <c r="C322" s="243"/>
      <c r="D322" s="233" t="s">
        <v>131</v>
      </c>
      <c r="E322" s="244" t="s">
        <v>1</v>
      </c>
      <c r="F322" s="245" t="s">
        <v>557</v>
      </c>
      <c r="G322" s="243"/>
      <c r="H322" s="246">
        <v>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131</v>
      </c>
      <c r="AU322" s="252" t="s">
        <v>85</v>
      </c>
      <c r="AV322" s="14" t="s">
        <v>85</v>
      </c>
      <c r="AW322" s="14" t="s">
        <v>32</v>
      </c>
      <c r="AX322" s="14" t="s">
        <v>81</v>
      </c>
      <c r="AY322" s="252" t="s">
        <v>122</v>
      </c>
    </row>
    <row r="323" s="12" customFormat="1" ht="22.8" customHeight="1">
      <c r="A323" s="12"/>
      <c r="B323" s="202"/>
      <c r="C323" s="203"/>
      <c r="D323" s="204" t="s">
        <v>75</v>
      </c>
      <c r="E323" s="216" t="s">
        <v>180</v>
      </c>
      <c r="F323" s="216" t="s">
        <v>558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SUM(P324:P328)</f>
        <v>0</v>
      </c>
      <c r="Q323" s="210"/>
      <c r="R323" s="211">
        <f>SUM(R324:R328)</f>
        <v>0.012618948</v>
      </c>
      <c r="S323" s="210"/>
      <c r="T323" s="212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81</v>
      </c>
      <c r="AT323" s="214" t="s">
        <v>75</v>
      </c>
      <c r="AU323" s="214" t="s">
        <v>81</v>
      </c>
      <c r="AY323" s="213" t="s">
        <v>122</v>
      </c>
      <c r="BK323" s="215">
        <f>SUM(BK324:BK328)</f>
        <v>0</v>
      </c>
    </row>
    <row r="324" s="2" customFormat="1" ht="24.15" customHeight="1">
      <c r="A324" s="38"/>
      <c r="B324" s="39"/>
      <c r="C324" s="218" t="s">
        <v>559</v>
      </c>
      <c r="D324" s="218" t="s">
        <v>124</v>
      </c>
      <c r="E324" s="219" t="s">
        <v>560</v>
      </c>
      <c r="F324" s="220" t="s">
        <v>561</v>
      </c>
      <c r="G324" s="221" t="s">
        <v>159</v>
      </c>
      <c r="H324" s="222">
        <v>614.15999999999997</v>
      </c>
      <c r="I324" s="223"/>
      <c r="J324" s="224">
        <f>ROUND(I324*H324,2)</f>
        <v>0</v>
      </c>
      <c r="K324" s="220" t="s">
        <v>128</v>
      </c>
      <c r="L324" s="44"/>
      <c r="M324" s="225" t="s">
        <v>1</v>
      </c>
      <c r="N324" s="226" t="s">
        <v>41</v>
      </c>
      <c r="O324" s="91"/>
      <c r="P324" s="227">
        <f>O324*H324</f>
        <v>0</v>
      </c>
      <c r="Q324" s="227">
        <v>8.0499999999999992E-06</v>
      </c>
      <c r="R324" s="227">
        <f>Q324*H324</f>
        <v>0.004943987999999999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129</v>
      </c>
      <c r="AT324" s="229" t="s">
        <v>124</v>
      </c>
      <c r="AU324" s="229" t="s">
        <v>85</v>
      </c>
      <c r="AY324" s="17" t="s">
        <v>122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129</v>
      </c>
      <c r="BM324" s="229" t="s">
        <v>562</v>
      </c>
    </row>
    <row r="325" s="14" customFormat="1">
      <c r="A325" s="14"/>
      <c r="B325" s="242"/>
      <c r="C325" s="243"/>
      <c r="D325" s="233" t="s">
        <v>131</v>
      </c>
      <c r="E325" s="244" t="s">
        <v>1</v>
      </c>
      <c r="F325" s="245" t="s">
        <v>563</v>
      </c>
      <c r="G325" s="243"/>
      <c r="H325" s="246">
        <v>614.15999999999997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131</v>
      </c>
      <c r="AU325" s="252" t="s">
        <v>85</v>
      </c>
      <c r="AV325" s="14" t="s">
        <v>85</v>
      </c>
      <c r="AW325" s="14" t="s">
        <v>32</v>
      </c>
      <c r="AX325" s="14" t="s">
        <v>81</v>
      </c>
      <c r="AY325" s="252" t="s">
        <v>122</v>
      </c>
    </row>
    <row r="326" s="2" customFormat="1" ht="24.15" customHeight="1">
      <c r="A326" s="38"/>
      <c r="B326" s="39"/>
      <c r="C326" s="218" t="s">
        <v>564</v>
      </c>
      <c r="D326" s="218" t="s">
        <v>124</v>
      </c>
      <c r="E326" s="219" t="s">
        <v>565</v>
      </c>
      <c r="F326" s="220" t="s">
        <v>566</v>
      </c>
      <c r="G326" s="221" t="s">
        <v>159</v>
      </c>
      <c r="H326" s="222">
        <v>22.600000000000001</v>
      </c>
      <c r="I326" s="223"/>
      <c r="J326" s="224">
        <f>ROUND(I326*H326,2)</f>
        <v>0</v>
      </c>
      <c r="K326" s="220" t="s">
        <v>128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0.00033960000000000001</v>
      </c>
      <c r="R326" s="227">
        <f>Q326*H326</f>
        <v>0.0076749600000000006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129</v>
      </c>
      <c r="AT326" s="229" t="s">
        <v>124</v>
      </c>
      <c r="AU326" s="229" t="s">
        <v>85</v>
      </c>
      <c r="AY326" s="17" t="s">
        <v>122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129</v>
      </c>
      <c r="BM326" s="229" t="s">
        <v>567</v>
      </c>
    </row>
    <row r="327" s="14" customFormat="1">
      <c r="A327" s="14"/>
      <c r="B327" s="242"/>
      <c r="C327" s="243"/>
      <c r="D327" s="233" t="s">
        <v>131</v>
      </c>
      <c r="E327" s="244" t="s">
        <v>1</v>
      </c>
      <c r="F327" s="245" t="s">
        <v>568</v>
      </c>
      <c r="G327" s="243"/>
      <c r="H327" s="246">
        <v>22.600000000000001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131</v>
      </c>
      <c r="AU327" s="252" t="s">
        <v>85</v>
      </c>
      <c r="AV327" s="14" t="s">
        <v>85</v>
      </c>
      <c r="AW327" s="14" t="s">
        <v>32</v>
      </c>
      <c r="AX327" s="14" t="s">
        <v>81</v>
      </c>
      <c r="AY327" s="252" t="s">
        <v>122</v>
      </c>
    </row>
    <row r="328" s="2" customFormat="1" ht="24.15" customHeight="1">
      <c r="A328" s="38"/>
      <c r="B328" s="39"/>
      <c r="C328" s="218" t="s">
        <v>569</v>
      </c>
      <c r="D328" s="218" t="s">
        <v>124</v>
      </c>
      <c r="E328" s="219" t="s">
        <v>570</v>
      </c>
      <c r="F328" s="220" t="s">
        <v>571</v>
      </c>
      <c r="G328" s="221" t="s">
        <v>159</v>
      </c>
      <c r="H328" s="222">
        <v>22.600000000000001</v>
      </c>
      <c r="I328" s="223"/>
      <c r="J328" s="224">
        <f>ROUND(I328*H328,2)</f>
        <v>0</v>
      </c>
      <c r="K328" s="220" t="s">
        <v>128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129</v>
      </c>
      <c r="AT328" s="229" t="s">
        <v>124</v>
      </c>
      <c r="AU328" s="229" t="s">
        <v>85</v>
      </c>
      <c r="AY328" s="17" t="s">
        <v>122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129</v>
      </c>
      <c r="BM328" s="229" t="s">
        <v>572</v>
      </c>
    </row>
    <row r="329" s="12" customFormat="1" ht="22.8" customHeight="1">
      <c r="A329" s="12"/>
      <c r="B329" s="202"/>
      <c r="C329" s="203"/>
      <c r="D329" s="204" t="s">
        <v>75</v>
      </c>
      <c r="E329" s="216" t="s">
        <v>573</v>
      </c>
      <c r="F329" s="216" t="s">
        <v>574</v>
      </c>
      <c r="G329" s="203"/>
      <c r="H329" s="203"/>
      <c r="I329" s="206"/>
      <c r="J329" s="217">
        <f>BK329</f>
        <v>0</v>
      </c>
      <c r="K329" s="203"/>
      <c r="L329" s="208"/>
      <c r="M329" s="209"/>
      <c r="N329" s="210"/>
      <c r="O329" s="210"/>
      <c r="P329" s="211">
        <f>SUM(P330:P342)</f>
        <v>0</v>
      </c>
      <c r="Q329" s="210"/>
      <c r="R329" s="211">
        <f>SUM(R330:R342)</f>
        <v>0</v>
      </c>
      <c r="S329" s="210"/>
      <c r="T329" s="212">
        <f>SUM(T330:T342)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81</v>
      </c>
      <c r="AT329" s="214" t="s">
        <v>75</v>
      </c>
      <c r="AU329" s="214" t="s">
        <v>81</v>
      </c>
      <c r="AY329" s="213" t="s">
        <v>122</v>
      </c>
      <c r="BK329" s="215">
        <f>SUM(BK330:BK342)</f>
        <v>0</v>
      </c>
    </row>
    <row r="330" s="2" customFormat="1" ht="37.8" customHeight="1">
      <c r="A330" s="38"/>
      <c r="B330" s="39"/>
      <c r="C330" s="218" t="s">
        <v>575</v>
      </c>
      <c r="D330" s="218" t="s">
        <v>124</v>
      </c>
      <c r="E330" s="219" t="s">
        <v>576</v>
      </c>
      <c r="F330" s="220" t="s">
        <v>577</v>
      </c>
      <c r="G330" s="221" t="s">
        <v>227</v>
      </c>
      <c r="H330" s="222">
        <v>698.57100000000003</v>
      </c>
      <c r="I330" s="223"/>
      <c r="J330" s="224">
        <f>ROUND(I330*H330,2)</f>
        <v>0</v>
      </c>
      <c r="K330" s="220" t="s">
        <v>128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129</v>
      </c>
      <c r="AT330" s="229" t="s">
        <v>124</v>
      </c>
      <c r="AU330" s="229" t="s">
        <v>85</v>
      </c>
      <c r="AY330" s="17" t="s">
        <v>122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81</v>
      </c>
      <c r="BK330" s="230">
        <f>ROUND(I330*H330,2)</f>
        <v>0</v>
      </c>
      <c r="BL330" s="17" t="s">
        <v>129</v>
      </c>
      <c r="BM330" s="229" t="s">
        <v>578</v>
      </c>
    </row>
    <row r="331" s="14" customFormat="1">
      <c r="A331" s="14"/>
      <c r="B331" s="242"/>
      <c r="C331" s="243"/>
      <c r="D331" s="233" t="s">
        <v>131</v>
      </c>
      <c r="E331" s="244" t="s">
        <v>1</v>
      </c>
      <c r="F331" s="245" t="s">
        <v>579</v>
      </c>
      <c r="G331" s="243"/>
      <c r="H331" s="246">
        <v>263.61000000000001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131</v>
      </c>
      <c r="AU331" s="252" t="s">
        <v>85</v>
      </c>
      <c r="AV331" s="14" t="s">
        <v>85</v>
      </c>
      <c r="AW331" s="14" t="s">
        <v>32</v>
      </c>
      <c r="AX331" s="14" t="s">
        <v>76</v>
      </c>
      <c r="AY331" s="252" t="s">
        <v>122</v>
      </c>
    </row>
    <row r="332" s="14" customFormat="1">
      <c r="A332" s="14"/>
      <c r="B332" s="242"/>
      <c r="C332" s="243"/>
      <c r="D332" s="233" t="s">
        <v>131</v>
      </c>
      <c r="E332" s="244" t="s">
        <v>1</v>
      </c>
      <c r="F332" s="245" t="s">
        <v>580</v>
      </c>
      <c r="G332" s="243"/>
      <c r="H332" s="246">
        <v>147.71299999999999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131</v>
      </c>
      <c r="AU332" s="252" t="s">
        <v>85</v>
      </c>
      <c r="AV332" s="14" t="s">
        <v>85</v>
      </c>
      <c r="AW332" s="14" t="s">
        <v>32</v>
      </c>
      <c r="AX332" s="14" t="s">
        <v>76</v>
      </c>
      <c r="AY332" s="252" t="s">
        <v>122</v>
      </c>
    </row>
    <row r="333" s="14" customFormat="1">
      <c r="A333" s="14"/>
      <c r="B333" s="242"/>
      <c r="C333" s="243"/>
      <c r="D333" s="233" t="s">
        <v>131</v>
      </c>
      <c r="E333" s="244" t="s">
        <v>1</v>
      </c>
      <c r="F333" s="245" t="s">
        <v>581</v>
      </c>
      <c r="G333" s="243"/>
      <c r="H333" s="246">
        <v>286.50999999999999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131</v>
      </c>
      <c r="AU333" s="252" t="s">
        <v>85</v>
      </c>
      <c r="AV333" s="14" t="s">
        <v>85</v>
      </c>
      <c r="AW333" s="14" t="s">
        <v>32</v>
      </c>
      <c r="AX333" s="14" t="s">
        <v>76</v>
      </c>
      <c r="AY333" s="252" t="s">
        <v>122</v>
      </c>
    </row>
    <row r="334" s="14" customFormat="1">
      <c r="A334" s="14"/>
      <c r="B334" s="242"/>
      <c r="C334" s="243"/>
      <c r="D334" s="233" t="s">
        <v>131</v>
      </c>
      <c r="E334" s="244" t="s">
        <v>1</v>
      </c>
      <c r="F334" s="245" t="s">
        <v>582</v>
      </c>
      <c r="G334" s="243"/>
      <c r="H334" s="246">
        <v>0.73799999999999999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131</v>
      </c>
      <c r="AU334" s="252" t="s">
        <v>85</v>
      </c>
      <c r="AV334" s="14" t="s">
        <v>85</v>
      </c>
      <c r="AW334" s="14" t="s">
        <v>32</v>
      </c>
      <c r="AX334" s="14" t="s">
        <v>76</v>
      </c>
      <c r="AY334" s="252" t="s">
        <v>122</v>
      </c>
    </row>
    <row r="335" s="15" customFormat="1">
      <c r="A335" s="15"/>
      <c r="B335" s="253"/>
      <c r="C335" s="254"/>
      <c r="D335" s="233" t="s">
        <v>131</v>
      </c>
      <c r="E335" s="255" t="s">
        <v>1</v>
      </c>
      <c r="F335" s="256" t="s">
        <v>136</v>
      </c>
      <c r="G335" s="254"/>
      <c r="H335" s="257">
        <v>698.57100000000003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3" t="s">
        <v>131</v>
      </c>
      <c r="AU335" s="263" t="s">
        <v>85</v>
      </c>
      <c r="AV335" s="15" t="s">
        <v>129</v>
      </c>
      <c r="AW335" s="15" t="s">
        <v>32</v>
      </c>
      <c r="AX335" s="15" t="s">
        <v>81</v>
      </c>
      <c r="AY335" s="263" t="s">
        <v>122</v>
      </c>
    </row>
    <row r="336" s="2" customFormat="1" ht="49.05" customHeight="1">
      <c r="A336" s="38"/>
      <c r="B336" s="39"/>
      <c r="C336" s="218" t="s">
        <v>583</v>
      </c>
      <c r="D336" s="218" t="s">
        <v>124</v>
      </c>
      <c r="E336" s="219" t="s">
        <v>584</v>
      </c>
      <c r="F336" s="220" t="s">
        <v>585</v>
      </c>
      <c r="G336" s="221" t="s">
        <v>227</v>
      </c>
      <c r="H336" s="222">
        <v>4191.4260000000004</v>
      </c>
      <c r="I336" s="223"/>
      <c r="J336" s="224">
        <f>ROUND(I336*H336,2)</f>
        <v>0</v>
      </c>
      <c r="K336" s="220" t="s">
        <v>128</v>
      </c>
      <c r="L336" s="44"/>
      <c r="M336" s="225" t="s">
        <v>1</v>
      </c>
      <c r="N336" s="226" t="s">
        <v>41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129</v>
      </c>
      <c r="AT336" s="229" t="s">
        <v>124</v>
      </c>
      <c r="AU336" s="229" t="s">
        <v>85</v>
      </c>
      <c r="AY336" s="17" t="s">
        <v>122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129</v>
      </c>
      <c r="BM336" s="229" t="s">
        <v>586</v>
      </c>
    </row>
    <row r="337" s="14" customFormat="1">
      <c r="A337" s="14"/>
      <c r="B337" s="242"/>
      <c r="C337" s="243"/>
      <c r="D337" s="233" t="s">
        <v>131</v>
      </c>
      <c r="E337" s="244" t="s">
        <v>1</v>
      </c>
      <c r="F337" s="245" t="s">
        <v>587</v>
      </c>
      <c r="G337" s="243"/>
      <c r="H337" s="246">
        <v>4191.4260000000004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131</v>
      </c>
      <c r="AU337" s="252" t="s">
        <v>85</v>
      </c>
      <c r="AV337" s="14" t="s">
        <v>85</v>
      </c>
      <c r="AW337" s="14" t="s">
        <v>32</v>
      </c>
      <c r="AX337" s="14" t="s">
        <v>81</v>
      </c>
      <c r="AY337" s="252" t="s">
        <v>122</v>
      </c>
    </row>
    <row r="338" s="2" customFormat="1" ht="24.15" customHeight="1">
      <c r="A338" s="38"/>
      <c r="B338" s="39"/>
      <c r="C338" s="218" t="s">
        <v>588</v>
      </c>
      <c r="D338" s="218" t="s">
        <v>124</v>
      </c>
      <c r="E338" s="219" t="s">
        <v>589</v>
      </c>
      <c r="F338" s="220" t="s">
        <v>590</v>
      </c>
      <c r="G338" s="221" t="s">
        <v>227</v>
      </c>
      <c r="H338" s="222">
        <v>698.57100000000003</v>
      </c>
      <c r="I338" s="223"/>
      <c r="J338" s="224">
        <f>ROUND(I338*H338,2)</f>
        <v>0</v>
      </c>
      <c r="K338" s="220" t="s">
        <v>128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129</v>
      </c>
      <c r="AT338" s="229" t="s">
        <v>124</v>
      </c>
      <c r="AU338" s="229" t="s">
        <v>85</v>
      </c>
      <c r="AY338" s="17" t="s">
        <v>122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81</v>
      </c>
      <c r="BK338" s="230">
        <f>ROUND(I338*H338,2)</f>
        <v>0</v>
      </c>
      <c r="BL338" s="17" t="s">
        <v>129</v>
      </c>
      <c r="BM338" s="229" t="s">
        <v>591</v>
      </c>
    </row>
    <row r="339" s="2" customFormat="1" ht="44.25" customHeight="1">
      <c r="A339" s="38"/>
      <c r="B339" s="39"/>
      <c r="C339" s="218" t="s">
        <v>592</v>
      </c>
      <c r="D339" s="264" t="s">
        <v>124</v>
      </c>
      <c r="E339" s="219" t="s">
        <v>593</v>
      </c>
      <c r="F339" s="220" t="s">
        <v>594</v>
      </c>
      <c r="G339" s="221" t="s">
        <v>227</v>
      </c>
      <c r="H339" s="222">
        <v>147.71299999999999</v>
      </c>
      <c r="I339" s="223"/>
      <c r="J339" s="224">
        <f>ROUND(I339*H339,2)</f>
        <v>0</v>
      </c>
      <c r="K339" s="220" t="s">
        <v>228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129</v>
      </c>
      <c r="AT339" s="229" t="s">
        <v>124</v>
      </c>
      <c r="AU339" s="229" t="s">
        <v>85</v>
      </c>
      <c r="AY339" s="17" t="s">
        <v>122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81</v>
      </c>
      <c r="BK339" s="230">
        <f>ROUND(I339*H339,2)</f>
        <v>0</v>
      </c>
      <c r="BL339" s="17" t="s">
        <v>129</v>
      </c>
      <c r="BM339" s="229" t="s">
        <v>595</v>
      </c>
    </row>
    <row r="340" s="2" customFormat="1" ht="44.25" customHeight="1">
      <c r="A340" s="38"/>
      <c r="B340" s="39"/>
      <c r="C340" s="218" t="s">
        <v>596</v>
      </c>
      <c r="D340" s="264" t="s">
        <v>124</v>
      </c>
      <c r="E340" s="219" t="s">
        <v>597</v>
      </c>
      <c r="F340" s="220" t="s">
        <v>598</v>
      </c>
      <c r="G340" s="221" t="s">
        <v>227</v>
      </c>
      <c r="H340" s="222">
        <v>286.50999999999999</v>
      </c>
      <c r="I340" s="223"/>
      <c r="J340" s="224">
        <f>ROUND(I340*H340,2)</f>
        <v>0</v>
      </c>
      <c r="K340" s="220" t="s">
        <v>228</v>
      </c>
      <c r="L340" s="44"/>
      <c r="M340" s="225" t="s">
        <v>1</v>
      </c>
      <c r="N340" s="226" t="s">
        <v>41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129</v>
      </c>
      <c r="AT340" s="229" t="s">
        <v>124</v>
      </c>
      <c r="AU340" s="229" t="s">
        <v>85</v>
      </c>
      <c r="AY340" s="17" t="s">
        <v>122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129</v>
      </c>
      <c r="BM340" s="229" t="s">
        <v>599</v>
      </c>
    </row>
    <row r="341" s="2" customFormat="1" ht="44.25" customHeight="1">
      <c r="A341" s="38"/>
      <c r="B341" s="39"/>
      <c r="C341" s="218" t="s">
        <v>600</v>
      </c>
      <c r="D341" s="264" t="s">
        <v>124</v>
      </c>
      <c r="E341" s="219" t="s">
        <v>601</v>
      </c>
      <c r="F341" s="220" t="s">
        <v>602</v>
      </c>
      <c r="G341" s="221" t="s">
        <v>227</v>
      </c>
      <c r="H341" s="222">
        <v>263.61000000000001</v>
      </c>
      <c r="I341" s="223"/>
      <c r="J341" s="224">
        <f>ROUND(I341*H341,2)</f>
        <v>0</v>
      </c>
      <c r="K341" s="220" t="s">
        <v>228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129</v>
      </c>
      <c r="AT341" s="229" t="s">
        <v>124</v>
      </c>
      <c r="AU341" s="229" t="s">
        <v>85</v>
      </c>
      <c r="AY341" s="17" t="s">
        <v>122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81</v>
      </c>
      <c r="BK341" s="230">
        <f>ROUND(I341*H341,2)</f>
        <v>0</v>
      </c>
      <c r="BL341" s="17" t="s">
        <v>129</v>
      </c>
      <c r="BM341" s="229" t="s">
        <v>603</v>
      </c>
    </row>
    <row r="342" s="2" customFormat="1" ht="44.25" customHeight="1">
      <c r="A342" s="38"/>
      <c r="B342" s="39"/>
      <c r="C342" s="218" t="s">
        <v>604</v>
      </c>
      <c r="D342" s="264" t="s">
        <v>124</v>
      </c>
      <c r="E342" s="219" t="s">
        <v>605</v>
      </c>
      <c r="F342" s="220" t="s">
        <v>606</v>
      </c>
      <c r="G342" s="221" t="s">
        <v>227</v>
      </c>
      <c r="H342" s="222">
        <v>0.73799999999999999</v>
      </c>
      <c r="I342" s="223"/>
      <c r="J342" s="224">
        <f>ROUND(I342*H342,2)</f>
        <v>0</v>
      </c>
      <c r="K342" s="220" t="s">
        <v>228</v>
      </c>
      <c r="L342" s="44"/>
      <c r="M342" s="225" t="s">
        <v>1</v>
      </c>
      <c r="N342" s="226" t="s">
        <v>41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129</v>
      </c>
      <c r="AT342" s="229" t="s">
        <v>124</v>
      </c>
      <c r="AU342" s="229" t="s">
        <v>85</v>
      </c>
      <c r="AY342" s="17" t="s">
        <v>122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129</v>
      </c>
      <c r="BM342" s="229" t="s">
        <v>607</v>
      </c>
    </row>
    <row r="343" s="12" customFormat="1" ht="22.8" customHeight="1">
      <c r="A343" s="12"/>
      <c r="B343" s="202"/>
      <c r="C343" s="203"/>
      <c r="D343" s="204" t="s">
        <v>75</v>
      </c>
      <c r="E343" s="216" t="s">
        <v>608</v>
      </c>
      <c r="F343" s="216" t="s">
        <v>609</v>
      </c>
      <c r="G343" s="203"/>
      <c r="H343" s="203"/>
      <c r="I343" s="206"/>
      <c r="J343" s="217">
        <f>BK343</f>
        <v>0</v>
      </c>
      <c r="K343" s="203"/>
      <c r="L343" s="208"/>
      <c r="M343" s="209"/>
      <c r="N343" s="210"/>
      <c r="O343" s="210"/>
      <c r="P343" s="211">
        <f>P344</f>
        <v>0</v>
      </c>
      <c r="Q343" s="210"/>
      <c r="R343" s="211">
        <f>R344</f>
        <v>0</v>
      </c>
      <c r="S343" s="210"/>
      <c r="T343" s="212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81</v>
      </c>
      <c r="AT343" s="214" t="s">
        <v>75</v>
      </c>
      <c r="AU343" s="214" t="s">
        <v>81</v>
      </c>
      <c r="AY343" s="213" t="s">
        <v>122</v>
      </c>
      <c r="BK343" s="215">
        <f>BK344</f>
        <v>0</v>
      </c>
    </row>
    <row r="344" s="2" customFormat="1" ht="49.05" customHeight="1">
      <c r="A344" s="38"/>
      <c r="B344" s="39"/>
      <c r="C344" s="218" t="s">
        <v>610</v>
      </c>
      <c r="D344" s="264" t="s">
        <v>124</v>
      </c>
      <c r="E344" s="219" t="s">
        <v>611</v>
      </c>
      <c r="F344" s="220" t="s">
        <v>612</v>
      </c>
      <c r="G344" s="221" t="s">
        <v>227</v>
      </c>
      <c r="H344" s="222">
        <v>2092.6489999999999</v>
      </c>
      <c r="I344" s="223"/>
      <c r="J344" s="224">
        <f>ROUND(I344*H344,2)</f>
        <v>0</v>
      </c>
      <c r="K344" s="220" t="s">
        <v>228</v>
      </c>
      <c r="L344" s="44"/>
      <c r="M344" s="275" t="s">
        <v>1</v>
      </c>
      <c r="N344" s="276" t="s">
        <v>41</v>
      </c>
      <c r="O344" s="277"/>
      <c r="P344" s="278">
        <f>O344*H344</f>
        <v>0</v>
      </c>
      <c r="Q344" s="278">
        <v>0</v>
      </c>
      <c r="R344" s="278">
        <f>Q344*H344</f>
        <v>0</v>
      </c>
      <c r="S344" s="278">
        <v>0</v>
      </c>
      <c r="T344" s="27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129</v>
      </c>
      <c r="AT344" s="229" t="s">
        <v>124</v>
      </c>
      <c r="AU344" s="229" t="s">
        <v>85</v>
      </c>
      <c r="AY344" s="17" t="s">
        <v>122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81</v>
      </c>
      <c r="BK344" s="230">
        <f>ROUND(I344*H344,2)</f>
        <v>0</v>
      </c>
      <c r="BL344" s="17" t="s">
        <v>129</v>
      </c>
      <c r="BM344" s="229" t="s">
        <v>613</v>
      </c>
    </row>
    <row r="345" s="2" customFormat="1" ht="6.96" customHeight="1">
      <c r="A345" s="38"/>
      <c r="B345" s="66"/>
      <c r="C345" s="67"/>
      <c r="D345" s="67"/>
      <c r="E345" s="67"/>
      <c r="F345" s="67"/>
      <c r="G345" s="67"/>
      <c r="H345" s="67"/>
      <c r="I345" s="67"/>
      <c r="J345" s="67"/>
      <c r="K345" s="67"/>
      <c r="L345" s="44"/>
      <c r="M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</row>
  </sheetData>
  <sheetProtection sheet="1" autoFilter="0" formatColumns="0" formatRows="0" objects="1" scenarios="1" spinCount="100000" saltValue="oyB87COI7mAs19Iz/K3faCyfTpSHnOdjIbJ6Ci2bbeb2LutFBDYSQjjky3hVjyi++5WlzBdGNiOTUcuhKraHRQ==" hashValue="dp9dSxbEBLuYiPhLHcbyeVyAey5ds/sHt1IO72XY6tmE4htTjREIweoTYiWlXGoP4W2x66V8c2C9MxrMUG65rA==" algorithmName="SHA-512" password="CC35"/>
  <autoFilter ref="C125:K34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Srch, ul. Na Kopečku -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ROUND((SUM(BE124:BE153)),  2)</f>
        <v>0</v>
      </c>
      <c r="G33" s="38"/>
      <c r="H33" s="38"/>
      <c r="I33" s="155">
        <v>0.20999999999999999</v>
      </c>
      <c r="J33" s="154">
        <f>ROUND(((SUM(BE124:BE153))*I33),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ROUND((SUM(BF124:BF153)),  2)</f>
        <v>0</v>
      </c>
      <c r="G34" s="38"/>
      <c r="H34" s="38"/>
      <c r="I34" s="155">
        <v>0.12</v>
      </c>
      <c r="J34" s="154">
        <f>ROUND(((SUM(BF124:BF153))*I34),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Srch, ul. Na Kopečku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Srch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615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616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617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616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618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616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619</v>
      </c>
      <c r="E103" s="182"/>
      <c r="F103" s="182"/>
      <c r="G103" s="182"/>
      <c r="H103" s="182"/>
      <c r="I103" s="182"/>
      <c r="J103" s="183">
        <f>J145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616</v>
      </c>
      <c r="E104" s="188"/>
      <c r="F104" s="188"/>
      <c r="G104" s="188"/>
      <c r="H104" s="188"/>
      <c r="I104" s="188"/>
      <c r="J104" s="189">
        <f>J146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Srch, ul. Na Kopečku -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Srch</v>
      </c>
      <c r="G118" s="40"/>
      <c r="H118" s="40"/>
      <c r="I118" s="32" t="s">
        <v>22</v>
      </c>
      <c r="J118" s="79" t="str">
        <f>IF(J12="","",J12)</f>
        <v>23. 5. 2024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Jiří Svoboda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108</v>
      </c>
      <c r="D123" s="194" t="s">
        <v>61</v>
      </c>
      <c r="E123" s="194" t="s">
        <v>57</v>
      </c>
      <c r="F123" s="194" t="s">
        <v>58</v>
      </c>
      <c r="G123" s="194" t="s">
        <v>109</v>
      </c>
      <c r="H123" s="194" t="s">
        <v>110</v>
      </c>
      <c r="I123" s="194" t="s">
        <v>111</v>
      </c>
      <c r="J123" s="194" t="s">
        <v>94</v>
      </c>
      <c r="K123" s="195" t="s">
        <v>112</v>
      </c>
      <c r="L123" s="196"/>
      <c r="M123" s="100" t="s">
        <v>1</v>
      </c>
      <c r="N123" s="101" t="s">
        <v>40</v>
      </c>
      <c r="O123" s="101" t="s">
        <v>113</v>
      </c>
      <c r="P123" s="101" t="s">
        <v>114</v>
      </c>
      <c r="Q123" s="101" t="s">
        <v>115</v>
      </c>
      <c r="R123" s="101" t="s">
        <v>116</v>
      </c>
      <c r="S123" s="101" t="s">
        <v>117</v>
      </c>
      <c r="T123" s="102" t="s">
        <v>118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P125+P130+P137+P145</f>
        <v>0</v>
      </c>
      <c r="Q124" s="104"/>
      <c r="R124" s="199">
        <f>R125+R130+R137+R145</f>
        <v>0</v>
      </c>
      <c r="S124" s="104"/>
      <c r="T124" s="200">
        <f>T125+T130+T137+T145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96</v>
      </c>
      <c r="BK124" s="201">
        <f>BK125+BK130+BK137+BK145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620</v>
      </c>
      <c r="F125" s="205" t="s">
        <v>621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75</v>
      </c>
      <c r="AU125" s="214" t="s">
        <v>76</v>
      </c>
      <c r="AY125" s="213" t="s">
        <v>122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622</v>
      </c>
      <c r="F126" s="216" t="s">
        <v>623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75</v>
      </c>
      <c r="AU126" s="214" t="s">
        <v>81</v>
      </c>
      <c r="AY126" s="213" t="s">
        <v>122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81</v>
      </c>
      <c r="D127" s="218" t="s">
        <v>124</v>
      </c>
      <c r="E127" s="219" t="s">
        <v>624</v>
      </c>
      <c r="F127" s="220" t="s">
        <v>625</v>
      </c>
      <c r="G127" s="221" t="s">
        <v>550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85</v>
      </c>
      <c r="AY127" s="17" t="s">
        <v>122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129</v>
      </c>
      <c r="BM127" s="229" t="s">
        <v>85</v>
      </c>
    </row>
    <row r="128" s="2" customFormat="1" ht="16.5" customHeight="1">
      <c r="A128" s="38"/>
      <c r="B128" s="39"/>
      <c r="C128" s="218" t="s">
        <v>85</v>
      </c>
      <c r="D128" s="218" t="s">
        <v>124</v>
      </c>
      <c r="E128" s="219" t="s">
        <v>626</v>
      </c>
      <c r="F128" s="220" t="s">
        <v>627</v>
      </c>
      <c r="G128" s="221" t="s">
        <v>550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129</v>
      </c>
      <c r="AT128" s="229" t="s">
        <v>124</v>
      </c>
      <c r="AU128" s="229" t="s">
        <v>85</v>
      </c>
      <c r="AY128" s="17" t="s">
        <v>122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129</v>
      </c>
      <c r="BM128" s="229" t="s">
        <v>129</v>
      </c>
    </row>
    <row r="129" s="2" customFormat="1" ht="16.5" customHeight="1">
      <c r="A129" s="38"/>
      <c r="B129" s="39"/>
      <c r="C129" s="218" t="s">
        <v>143</v>
      </c>
      <c r="D129" s="218" t="s">
        <v>124</v>
      </c>
      <c r="E129" s="219" t="s">
        <v>628</v>
      </c>
      <c r="F129" s="220" t="s">
        <v>629</v>
      </c>
      <c r="G129" s="221" t="s">
        <v>550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85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129</v>
      </c>
      <c r="BM129" s="229" t="s">
        <v>161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630</v>
      </c>
      <c r="F130" s="205" t="s">
        <v>631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75</v>
      </c>
      <c r="AU130" s="214" t="s">
        <v>76</v>
      </c>
      <c r="AY130" s="213" t="s">
        <v>122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622</v>
      </c>
      <c r="F131" s="216" t="s">
        <v>623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75</v>
      </c>
      <c r="AU131" s="214" t="s">
        <v>81</v>
      </c>
      <c r="AY131" s="213" t="s">
        <v>122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129</v>
      </c>
      <c r="D132" s="218" t="s">
        <v>124</v>
      </c>
      <c r="E132" s="219" t="s">
        <v>632</v>
      </c>
      <c r="F132" s="220" t="s">
        <v>633</v>
      </c>
      <c r="G132" s="221" t="s">
        <v>550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129</v>
      </c>
      <c r="AT132" s="229" t="s">
        <v>124</v>
      </c>
      <c r="AU132" s="229" t="s">
        <v>85</v>
      </c>
      <c r="AY132" s="17" t="s">
        <v>122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129</v>
      </c>
      <c r="BM132" s="229" t="s">
        <v>173</v>
      </c>
    </row>
    <row r="133" s="2" customFormat="1">
      <c r="A133" s="38"/>
      <c r="B133" s="39"/>
      <c r="C133" s="40"/>
      <c r="D133" s="233" t="s">
        <v>634</v>
      </c>
      <c r="E133" s="40"/>
      <c r="F133" s="280" t="s">
        <v>635</v>
      </c>
      <c r="G133" s="40"/>
      <c r="H133" s="40"/>
      <c r="I133" s="281"/>
      <c r="J133" s="40"/>
      <c r="K133" s="40"/>
      <c r="L133" s="44"/>
      <c r="M133" s="282"/>
      <c r="N133" s="28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634</v>
      </c>
      <c r="AU133" s="17" t="s">
        <v>85</v>
      </c>
    </row>
    <row r="134" s="2" customFormat="1" ht="33" customHeight="1">
      <c r="A134" s="38"/>
      <c r="B134" s="39"/>
      <c r="C134" s="218" t="s">
        <v>156</v>
      </c>
      <c r="D134" s="218" t="s">
        <v>124</v>
      </c>
      <c r="E134" s="219" t="s">
        <v>636</v>
      </c>
      <c r="F134" s="220" t="s">
        <v>637</v>
      </c>
      <c r="G134" s="221" t="s">
        <v>550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129</v>
      </c>
      <c r="AT134" s="229" t="s">
        <v>124</v>
      </c>
      <c r="AU134" s="229" t="s">
        <v>85</v>
      </c>
      <c r="AY134" s="17" t="s">
        <v>122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129</v>
      </c>
      <c r="BM134" s="229" t="s">
        <v>188</v>
      </c>
    </row>
    <row r="135" s="2" customFormat="1">
      <c r="A135" s="38"/>
      <c r="B135" s="39"/>
      <c r="C135" s="40"/>
      <c r="D135" s="233" t="s">
        <v>634</v>
      </c>
      <c r="E135" s="40"/>
      <c r="F135" s="280" t="s">
        <v>638</v>
      </c>
      <c r="G135" s="40"/>
      <c r="H135" s="40"/>
      <c r="I135" s="281"/>
      <c r="J135" s="40"/>
      <c r="K135" s="40"/>
      <c r="L135" s="44"/>
      <c r="M135" s="282"/>
      <c r="N135" s="28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634</v>
      </c>
      <c r="AU135" s="17" t="s">
        <v>85</v>
      </c>
    </row>
    <row r="136" s="2" customFormat="1" ht="49.05" customHeight="1">
      <c r="A136" s="38"/>
      <c r="B136" s="39"/>
      <c r="C136" s="218" t="s">
        <v>161</v>
      </c>
      <c r="D136" s="218" t="s">
        <v>124</v>
      </c>
      <c r="E136" s="219" t="s">
        <v>639</v>
      </c>
      <c r="F136" s="220" t="s">
        <v>640</v>
      </c>
      <c r="G136" s="221" t="s">
        <v>550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129</v>
      </c>
      <c r="AT136" s="229" t="s">
        <v>124</v>
      </c>
      <c r="AU136" s="229" t="s">
        <v>85</v>
      </c>
      <c r="AY136" s="17" t="s">
        <v>122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129</v>
      </c>
      <c r="BM136" s="229" t="s">
        <v>8</v>
      </c>
    </row>
    <row r="137" s="12" customFormat="1" ht="25.92" customHeight="1">
      <c r="A137" s="12"/>
      <c r="B137" s="202"/>
      <c r="C137" s="203"/>
      <c r="D137" s="204" t="s">
        <v>75</v>
      </c>
      <c r="E137" s="205" t="s">
        <v>641</v>
      </c>
      <c r="F137" s="205" t="s">
        <v>642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75</v>
      </c>
      <c r="AU137" s="214" t="s">
        <v>76</v>
      </c>
      <c r="AY137" s="213" t="s">
        <v>122</v>
      </c>
      <c r="BK137" s="215">
        <f>BK138</f>
        <v>0</v>
      </c>
    </row>
    <row r="138" s="12" customFormat="1" ht="22.8" customHeight="1">
      <c r="A138" s="12"/>
      <c r="B138" s="202"/>
      <c r="C138" s="203"/>
      <c r="D138" s="204" t="s">
        <v>75</v>
      </c>
      <c r="E138" s="216" t="s">
        <v>622</v>
      </c>
      <c r="F138" s="216" t="s">
        <v>623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75</v>
      </c>
      <c r="AU138" s="214" t="s">
        <v>81</v>
      </c>
      <c r="AY138" s="213" t="s">
        <v>122</v>
      </c>
      <c r="BK138" s="215">
        <f>SUM(BK139:BK144)</f>
        <v>0</v>
      </c>
    </row>
    <row r="139" s="2" customFormat="1" ht="33" customHeight="1">
      <c r="A139" s="38"/>
      <c r="B139" s="39"/>
      <c r="C139" s="218" t="s">
        <v>167</v>
      </c>
      <c r="D139" s="218" t="s">
        <v>124</v>
      </c>
      <c r="E139" s="219" t="s">
        <v>643</v>
      </c>
      <c r="F139" s="220" t="s">
        <v>644</v>
      </c>
      <c r="G139" s="221" t="s">
        <v>550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129</v>
      </c>
      <c r="AT139" s="229" t="s">
        <v>124</v>
      </c>
      <c r="AU139" s="229" t="s">
        <v>85</v>
      </c>
      <c r="AY139" s="17" t="s">
        <v>122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129</v>
      </c>
      <c r="BM139" s="229" t="s">
        <v>220</v>
      </c>
    </row>
    <row r="140" s="2" customFormat="1" ht="62.7" customHeight="1">
      <c r="A140" s="38"/>
      <c r="B140" s="39"/>
      <c r="C140" s="218" t="s">
        <v>173</v>
      </c>
      <c r="D140" s="218" t="s">
        <v>124</v>
      </c>
      <c r="E140" s="219" t="s">
        <v>645</v>
      </c>
      <c r="F140" s="220" t="s">
        <v>646</v>
      </c>
      <c r="G140" s="221" t="s">
        <v>550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129</v>
      </c>
      <c r="AT140" s="229" t="s">
        <v>124</v>
      </c>
      <c r="AU140" s="229" t="s">
        <v>85</v>
      </c>
      <c r="AY140" s="17" t="s">
        <v>122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129</v>
      </c>
      <c r="BM140" s="229" t="s">
        <v>231</v>
      </c>
    </row>
    <row r="141" s="2" customFormat="1" ht="44.25" customHeight="1">
      <c r="A141" s="38"/>
      <c r="B141" s="39"/>
      <c r="C141" s="218" t="s">
        <v>180</v>
      </c>
      <c r="D141" s="218" t="s">
        <v>124</v>
      </c>
      <c r="E141" s="219" t="s">
        <v>647</v>
      </c>
      <c r="F141" s="220" t="s">
        <v>648</v>
      </c>
      <c r="G141" s="221" t="s">
        <v>550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129</v>
      </c>
      <c r="AT141" s="229" t="s">
        <v>124</v>
      </c>
      <c r="AU141" s="229" t="s">
        <v>85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129</v>
      </c>
      <c r="BM141" s="229" t="s">
        <v>297</v>
      </c>
    </row>
    <row r="142" s="2" customFormat="1" ht="24.15" customHeight="1">
      <c r="A142" s="38"/>
      <c r="B142" s="39"/>
      <c r="C142" s="218" t="s">
        <v>188</v>
      </c>
      <c r="D142" s="218" t="s">
        <v>124</v>
      </c>
      <c r="E142" s="219" t="s">
        <v>649</v>
      </c>
      <c r="F142" s="220" t="s">
        <v>650</v>
      </c>
      <c r="G142" s="221" t="s">
        <v>550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129</v>
      </c>
      <c r="AT142" s="229" t="s">
        <v>124</v>
      </c>
      <c r="AU142" s="229" t="s">
        <v>85</v>
      </c>
      <c r="AY142" s="17" t="s">
        <v>122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129</v>
      </c>
      <c r="BM142" s="229" t="s">
        <v>321</v>
      </c>
    </row>
    <row r="143" s="2" customFormat="1">
      <c r="A143" s="38"/>
      <c r="B143" s="39"/>
      <c r="C143" s="40"/>
      <c r="D143" s="233" t="s">
        <v>634</v>
      </c>
      <c r="E143" s="40"/>
      <c r="F143" s="280" t="s">
        <v>651</v>
      </c>
      <c r="G143" s="40"/>
      <c r="H143" s="40"/>
      <c r="I143" s="281"/>
      <c r="J143" s="40"/>
      <c r="K143" s="40"/>
      <c r="L143" s="44"/>
      <c r="M143" s="282"/>
      <c r="N143" s="28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634</v>
      </c>
      <c r="AU143" s="17" t="s">
        <v>85</v>
      </c>
    </row>
    <row r="144" s="2" customFormat="1" ht="298.05" customHeight="1">
      <c r="A144" s="38"/>
      <c r="B144" s="39"/>
      <c r="C144" s="218" t="s">
        <v>197</v>
      </c>
      <c r="D144" s="218" t="s">
        <v>124</v>
      </c>
      <c r="E144" s="219" t="s">
        <v>652</v>
      </c>
      <c r="F144" s="220" t="s">
        <v>653</v>
      </c>
      <c r="G144" s="221" t="s">
        <v>550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129</v>
      </c>
      <c r="AT144" s="229" t="s">
        <v>124</v>
      </c>
      <c r="AU144" s="229" t="s">
        <v>85</v>
      </c>
      <c r="AY144" s="17" t="s">
        <v>122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129</v>
      </c>
      <c r="BM144" s="229" t="s">
        <v>394</v>
      </c>
    </row>
    <row r="145" s="12" customFormat="1" ht="25.92" customHeight="1">
      <c r="A145" s="12"/>
      <c r="B145" s="202"/>
      <c r="C145" s="203"/>
      <c r="D145" s="204" t="s">
        <v>75</v>
      </c>
      <c r="E145" s="205" t="s">
        <v>654</v>
      </c>
      <c r="F145" s="205" t="s">
        <v>655</v>
      </c>
      <c r="G145" s="203"/>
      <c r="H145" s="203"/>
      <c r="I145" s="206"/>
      <c r="J145" s="20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75</v>
      </c>
      <c r="AU145" s="214" t="s">
        <v>76</v>
      </c>
      <c r="AY145" s="213" t="s">
        <v>122</v>
      </c>
      <c r="BK145" s="215">
        <f>BK146</f>
        <v>0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622</v>
      </c>
      <c r="F146" s="216" t="s">
        <v>623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SUM(P147:P153)</f>
        <v>0</v>
      </c>
      <c r="Q146" s="210"/>
      <c r="R146" s="211">
        <f>SUM(R147:R153)</f>
        <v>0</v>
      </c>
      <c r="S146" s="210"/>
      <c r="T146" s="212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81</v>
      </c>
      <c r="AT146" s="214" t="s">
        <v>75</v>
      </c>
      <c r="AU146" s="214" t="s">
        <v>81</v>
      </c>
      <c r="AY146" s="213" t="s">
        <v>122</v>
      </c>
      <c r="BK146" s="215">
        <f>SUM(BK147:BK153)</f>
        <v>0</v>
      </c>
    </row>
    <row r="147" s="2" customFormat="1" ht="24.15" customHeight="1">
      <c r="A147" s="38"/>
      <c r="B147" s="39"/>
      <c r="C147" s="218" t="s">
        <v>8</v>
      </c>
      <c r="D147" s="218" t="s">
        <v>124</v>
      </c>
      <c r="E147" s="219" t="s">
        <v>656</v>
      </c>
      <c r="F147" s="220" t="s">
        <v>657</v>
      </c>
      <c r="G147" s="221" t="s">
        <v>550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129</v>
      </c>
      <c r="AT147" s="229" t="s">
        <v>124</v>
      </c>
      <c r="AU147" s="229" t="s">
        <v>85</v>
      </c>
      <c r="AY147" s="17" t="s">
        <v>122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129</v>
      </c>
      <c r="BM147" s="229" t="s">
        <v>422</v>
      </c>
    </row>
    <row r="148" s="2" customFormat="1">
      <c r="A148" s="38"/>
      <c r="B148" s="39"/>
      <c r="C148" s="40"/>
      <c r="D148" s="233" t="s">
        <v>634</v>
      </c>
      <c r="E148" s="40"/>
      <c r="F148" s="280" t="s">
        <v>658</v>
      </c>
      <c r="G148" s="40"/>
      <c r="H148" s="40"/>
      <c r="I148" s="281"/>
      <c r="J148" s="40"/>
      <c r="K148" s="40"/>
      <c r="L148" s="44"/>
      <c r="M148" s="282"/>
      <c r="N148" s="28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634</v>
      </c>
      <c r="AU148" s="17" t="s">
        <v>85</v>
      </c>
    </row>
    <row r="149" s="2" customFormat="1" ht="24.15" customHeight="1">
      <c r="A149" s="38"/>
      <c r="B149" s="39"/>
      <c r="C149" s="218" t="s">
        <v>205</v>
      </c>
      <c r="D149" s="218" t="s">
        <v>124</v>
      </c>
      <c r="E149" s="219" t="s">
        <v>659</v>
      </c>
      <c r="F149" s="220" t="s">
        <v>660</v>
      </c>
      <c r="G149" s="221" t="s">
        <v>550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129</v>
      </c>
      <c r="AT149" s="229" t="s">
        <v>124</v>
      </c>
      <c r="AU149" s="229" t="s">
        <v>85</v>
      </c>
      <c r="AY149" s="17" t="s">
        <v>122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129</v>
      </c>
      <c r="BM149" s="229" t="s">
        <v>438</v>
      </c>
    </row>
    <row r="150" s="2" customFormat="1">
      <c r="A150" s="38"/>
      <c r="B150" s="39"/>
      <c r="C150" s="40"/>
      <c r="D150" s="233" t="s">
        <v>634</v>
      </c>
      <c r="E150" s="40"/>
      <c r="F150" s="280" t="s">
        <v>661</v>
      </c>
      <c r="G150" s="40"/>
      <c r="H150" s="40"/>
      <c r="I150" s="281"/>
      <c r="J150" s="40"/>
      <c r="K150" s="40"/>
      <c r="L150" s="44"/>
      <c r="M150" s="282"/>
      <c r="N150" s="28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634</v>
      </c>
      <c r="AU150" s="17" t="s">
        <v>85</v>
      </c>
    </row>
    <row r="151" s="2" customFormat="1" ht="24.15" customHeight="1">
      <c r="A151" s="38"/>
      <c r="B151" s="39"/>
      <c r="C151" s="218" t="s">
        <v>212</v>
      </c>
      <c r="D151" s="218" t="s">
        <v>124</v>
      </c>
      <c r="E151" s="219" t="s">
        <v>662</v>
      </c>
      <c r="F151" s="220" t="s">
        <v>663</v>
      </c>
      <c r="G151" s="221" t="s">
        <v>550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129</v>
      </c>
      <c r="AT151" s="229" t="s">
        <v>124</v>
      </c>
      <c r="AU151" s="229" t="s">
        <v>85</v>
      </c>
      <c r="AY151" s="17" t="s">
        <v>122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129</v>
      </c>
      <c r="BM151" s="229" t="s">
        <v>445</v>
      </c>
    </row>
    <row r="152" s="2" customFormat="1">
      <c r="A152" s="38"/>
      <c r="B152" s="39"/>
      <c r="C152" s="40"/>
      <c r="D152" s="233" t="s">
        <v>634</v>
      </c>
      <c r="E152" s="40"/>
      <c r="F152" s="280" t="s">
        <v>664</v>
      </c>
      <c r="G152" s="40"/>
      <c r="H152" s="40"/>
      <c r="I152" s="281"/>
      <c r="J152" s="40"/>
      <c r="K152" s="40"/>
      <c r="L152" s="44"/>
      <c r="M152" s="282"/>
      <c r="N152" s="28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634</v>
      </c>
      <c r="AU152" s="17" t="s">
        <v>85</v>
      </c>
    </row>
    <row r="153" s="2" customFormat="1" ht="44.25" customHeight="1">
      <c r="A153" s="38"/>
      <c r="B153" s="39"/>
      <c r="C153" s="218" t="s">
        <v>216</v>
      </c>
      <c r="D153" s="218" t="s">
        <v>124</v>
      </c>
      <c r="E153" s="219" t="s">
        <v>665</v>
      </c>
      <c r="F153" s="220" t="s">
        <v>666</v>
      </c>
      <c r="G153" s="221" t="s">
        <v>550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75" t="s">
        <v>1</v>
      </c>
      <c r="N153" s="276" t="s">
        <v>41</v>
      </c>
      <c r="O153" s="277"/>
      <c r="P153" s="278">
        <f>O153*H153</f>
        <v>0</v>
      </c>
      <c r="Q153" s="278">
        <v>0</v>
      </c>
      <c r="R153" s="278">
        <f>Q153*H153</f>
        <v>0</v>
      </c>
      <c r="S153" s="278">
        <v>0</v>
      </c>
      <c r="T153" s="27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85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129</v>
      </c>
      <c r="BM153" s="229" t="s">
        <v>453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Xc/NOuHmQaWXOoP1kdxHboCvmGQzB/HYI2dIfrk7FStXStyOvkIrZ0h8gIsY0RnaL1dQZ4cOycogsTcb+GhpFQ==" hashValue="+9GpwnH3tbI9ffurc8YdcGVhmBuLFw0Iq3G2kHRe9pYMCVvfQblptWm5NKb2Aqftqp5GXDJoboYu/asbXGvdaw==" algorithmName="SHA-512" password="CC35"/>
  <autoFilter ref="C123:K15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2024-05-28T07:34:05Z</dcterms:created>
  <dcterms:modified xsi:type="dcterms:W3CDTF">2024-05-28T07:34:11Z</dcterms:modified>
</cp:coreProperties>
</file>